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837" activeTab="0"/>
  </bookViews>
  <sheets>
    <sheet name="川崎地区" sheetId="1" r:id="rId1"/>
    <sheet name="横浜地区" sheetId="2" r:id="rId2"/>
    <sheet name="湘南地区" sheetId="3" r:id="rId3"/>
    <sheet name="横須賀地区" sheetId="4" r:id="rId4"/>
    <sheet name="北相地区" sheetId="5" r:id="rId5"/>
    <sheet name="西湘地区" sheetId="6" r:id="rId6"/>
    <sheet name="予選要項" sheetId="7" r:id="rId7"/>
  </sheets>
  <definedNames/>
  <calcPr fullCalcOnLoad="1"/>
</workbook>
</file>

<file path=xl/sharedStrings.xml><?xml version="1.0" encoding="utf-8"?>
<sst xmlns="http://schemas.openxmlformats.org/spreadsheetml/2006/main" count="926" uniqueCount="321">
  <si>
    <t>勝点</t>
  </si>
  <si>
    <t>第一日目</t>
  </si>
  <si>
    <t>第三日目</t>
  </si>
  <si>
    <t>第二日目</t>
  </si>
  <si>
    <t>数字は各ブロックの校名の左数字</t>
  </si>
  <si>
    <t>リーグ戦の延長12回までとする。</t>
  </si>
  <si>
    <t>代表決定戦の延長は15回までとする。</t>
  </si>
  <si>
    <t>得点によるコールドゲームは５回以降１０点、７回以降７点差がついたとき</t>
  </si>
  <si>
    <t>雨天・日没によりコールドゲームは７回以降とする</t>
  </si>
  <si>
    <t>ベンチ入の人数は部長１名、監督１名、記録員１名、選手２５名の２８人とする</t>
  </si>
  <si>
    <t>第１試合は１０時、第２試合は１２時半を原則とする。</t>
  </si>
  <si>
    <t>第１試合</t>
  </si>
  <si>
    <t>第２試合</t>
  </si>
  <si>
    <t>地区予選要項（抜粋）</t>
  </si>
  <si>
    <t>試合会場によっては時間が変更になる場合があります。</t>
  </si>
  <si>
    <t>４校ブロック</t>
  </si>
  <si>
    <t>３校ブロック</t>
  </si>
  <si>
    <t>第1試合</t>
  </si>
  <si>
    <t>予備日</t>
  </si>
  <si>
    <t>川崎地区</t>
  </si>
  <si>
    <t>横浜地区</t>
  </si>
  <si>
    <t>湘南地区</t>
  </si>
  <si>
    <t>横須賀地区</t>
  </si>
  <si>
    <t>北相地区</t>
  </si>
  <si>
    <t>西湘地区</t>
  </si>
  <si>
    <t>県大会
出場数</t>
  </si>
  <si>
    <t>加盟
校</t>
  </si>
  <si>
    <t>不参加
校</t>
  </si>
  <si>
    <t>出場校</t>
  </si>
  <si>
    <t>計</t>
  </si>
  <si>
    <t>１位校</t>
  </si>
  <si>
    <t>２位校</t>
  </si>
  <si>
    <t>(　　)内会場</t>
  </si>
  <si>
    <t>順位</t>
  </si>
  <si>
    <t>－</t>
  </si>
  <si>
    <t>雨天などで予備日に試合が行われる場合の組合せにご注意下さい。中止になった試合が予備日に行われます。</t>
  </si>
  <si>
    <t>試合日程の組合せ</t>
  </si>
  <si>
    <t>参加
校</t>
  </si>
  <si>
    <t>　　　　　予備日</t>
  </si>
  <si>
    <t>第四日目</t>
  </si>
  <si>
    <t>第四日目</t>
  </si>
  <si>
    <t>第五日目</t>
  </si>
  <si>
    <t>第五日目</t>
  </si>
  <si>
    <t>決定戦</t>
  </si>
  <si>
    <t>計</t>
  </si>
  <si>
    <t>各ブロックの順位は、次の順序で決定する。</t>
  </si>
  <si>
    <t>　１．リーグ戦で１勝の場合は勝ち点１、引き分けの場合は０．５とし、勝ち点の多いチーム</t>
  </si>
  <si>
    <t>　　を上位チームとする。</t>
  </si>
  <si>
    <t>　２．勝ち点が同じ場合は、対戦結果の勝者を上位とする。ただし、１勝２分けより２勝１負</t>
  </si>
  <si>
    <t>　　を上位とする。</t>
  </si>
  <si>
    <t>　３．ブロックの内の全試合の得失点差で上位、下位を決める。</t>
  </si>
  <si>
    <t>　４．得失点差で決定されない場合は、得失点で決着のついたチームを除いて、対戦結果</t>
  </si>
  <si>
    <t>　　の勝者を上位とする。</t>
  </si>
  <si>
    <t>　５．なおも決定されない場合は、同位のチームによる抽選によって決定する。</t>
  </si>
  <si>
    <t>予選参加校数</t>
  </si>
  <si>
    <t>県大会出場校数</t>
  </si>
  <si>
    <t>勝点</t>
  </si>
  <si>
    <t>順位</t>
  </si>
  <si>
    <t>－</t>
  </si>
  <si>
    <t>－</t>
  </si>
  <si>
    <t>１－２</t>
  </si>
  <si>
    <t>３－４</t>
  </si>
  <si>
    <t>１－３</t>
  </si>
  <si>
    <t>２－４</t>
  </si>
  <si>
    <t>２－３</t>
  </si>
  <si>
    <t>１－４</t>
  </si>
  <si>
    <t>３校ブロックが２つできる場合は、会場を1会場にすることまあります。</t>
  </si>
  <si>
    <t>アレセイア</t>
  </si>
  <si>
    <t>　</t>
  </si>
  <si>
    <t>（Excelの関数記述の備考）</t>
  </si>
  <si>
    <t>=IF(SUM(B36:B39)=0,"得失","#E")</t>
  </si>
  <si>
    <t>各地区のＱ列の項目欄に下記の式が記述してあり、得失点の合計チェックをしています。</t>
  </si>
  <si>
    <t>県大会抽選会　９月４日（木）　私学会館　１５時</t>
  </si>
  <si>
    <t>横浜・慶應を含む</t>
  </si>
  <si>
    <t>Ａ（日大藤沢）</t>
  </si>
  <si>
    <t>日大藤沢</t>
  </si>
  <si>
    <t>湘南学園</t>
  </si>
  <si>
    <t>鶴　　嶺</t>
  </si>
  <si>
    <t>大　　船</t>
  </si>
  <si>
    <t>Ｂ（鎌倉）</t>
  </si>
  <si>
    <t>慶應藤沢</t>
  </si>
  <si>
    <t>鎌倉学園</t>
  </si>
  <si>
    <t>湘　　南</t>
  </si>
  <si>
    <t>鎌　　倉</t>
  </si>
  <si>
    <t>Ｃ（藤沢翔陵）</t>
  </si>
  <si>
    <t>藤沢翔陵</t>
  </si>
  <si>
    <t>藤沢総合</t>
  </si>
  <si>
    <t>七里ガ浜</t>
  </si>
  <si>
    <t>藤沢工科</t>
  </si>
  <si>
    <t>Ｄ（藤沢球場）</t>
  </si>
  <si>
    <t>湘南工大付</t>
  </si>
  <si>
    <t>茅ヶ崎西浜</t>
  </si>
  <si>
    <t>寒　　川</t>
  </si>
  <si>
    <t>茅 ヶ 崎</t>
  </si>
  <si>
    <t>Ｆ（藤嶺藤沢）</t>
  </si>
  <si>
    <t>Ｅ（藤嶺藤沢）</t>
  </si>
  <si>
    <t>茅ヶ崎北陵</t>
  </si>
  <si>
    <t>藤嶺藤沢</t>
  </si>
  <si>
    <t>深　　沢</t>
  </si>
  <si>
    <t>湘 南 台</t>
  </si>
  <si>
    <t>藤 沢 西</t>
  </si>
  <si>
    <t>不参加：大清水</t>
  </si>
  <si>
    <t>２００８年度秋季湘南地区予選対戦表　県大会出場　１１校</t>
  </si>
  <si>
    <t>Ａ（南足柄球場）</t>
  </si>
  <si>
    <t>平塚工科</t>
  </si>
  <si>
    <t>相　　洋</t>
  </si>
  <si>
    <t>旭　　丘</t>
  </si>
  <si>
    <t>大　　原</t>
  </si>
  <si>
    <t>Ｂ（平塚学園湘南）</t>
  </si>
  <si>
    <t>平塚学園</t>
  </si>
  <si>
    <t>神田・五領ｹ台</t>
  </si>
  <si>
    <t>西　　湘</t>
  </si>
  <si>
    <t>小 田 原</t>
  </si>
  <si>
    <t>Ｃ（小田原球場）</t>
  </si>
  <si>
    <t>平塚江南</t>
  </si>
  <si>
    <t>城北工業</t>
  </si>
  <si>
    <t>二　　宮</t>
  </si>
  <si>
    <t>山　　北</t>
  </si>
  <si>
    <t>Ｄ（立花学園大井）</t>
  </si>
  <si>
    <t>立花学園</t>
  </si>
  <si>
    <t>足　　柄</t>
  </si>
  <si>
    <t>大　　井</t>
  </si>
  <si>
    <t>Ｅ（立花学園大井）</t>
  </si>
  <si>
    <t>吉田島農</t>
  </si>
  <si>
    <t>大　　磯</t>
  </si>
  <si>
    <t>高　　浜</t>
  </si>
  <si>
    <t>２００８年度秋季西湘地区予選対戦表 　県大会出場　９校</t>
  </si>
  <si>
    <t>Ａ（横須賀スタジアム）</t>
  </si>
  <si>
    <t>Ｂ（湘南学院）</t>
  </si>
  <si>
    <t>Ｃ（横須賀総合）</t>
  </si>
  <si>
    <t>Ｄ（横須賀総合）</t>
  </si>
  <si>
    <t>横須賀大津</t>
  </si>
  <si>
    <t>横須賀工業</t>
  </si>
  <si>
    <t>湘南学院</t>
  </si>
  <si>
    <t>海洋科学</t>
  </si>
  <si>
    <t>横須賀学院</t>
  </si>
  <si>
    <t>横須賀総合</t>
  </si>
  <si>
    <t>逗子開成</t>
  </si>
  <si>
    <t>横須賀明光</t>
  </si>
  <si>
    <t>津久井浜</t>
  </si>
  <si>
    <t>横 須 賀</t>
  </si>
  <si>
    <t>三　　浦</t>
  </si>
  <si>
    <t>逗　　葉</t>
  </si>
  <si>
    <t>逗　　子</t>
  </si>
  <si>
    <t>追　　浜</t>
  </si>
  <si>
    <t>不参加：三浦臨海、大楠</t>
  </si>
  <si>
    <t>不参加：平塚農 統合チーム１</t>
  </si>
  <si>
    <t>不参加：伊勢原、栗原、ひばりが丘、秦野総合　統合チーム１</t>
  </si>
  <si>
    <t>２００８年度秋季北相地区予選対戦表　県大会出場 　１９校</t>
  </si>
  <si>
    <t>Ａ（座　間）</t>
  </si>
  <si>
    <t>相模原総合</t>
  </si>
  <si>
    <t>座　　間</t>
  </si>
  <si>
    <t>相　　原</t>
  </si>
  <si>
    <t>渕 野 辺</t>
  </si>
  <si>
    <t>Ｂ（田代球場）</t>
  </si>
  <si>
    <t>愛　　川</t>
  </si>
  <si>
    <t>上 溝 南</t>
  </si>
  <si>
    <t>厚 木 北</t>
  </si>
  <si>
    <t>大 和 南</t>
  </si>
  <si>
    <t>Ｃ（秦野球場）</t>
  </si>
  <si>
    <t>秦　　野</t>
  </si>
  <si>
    <t>弥　　栄</t>
  </si>
  <si>
    <t>大 和 西</t>
  </si>
  <si>
    <t>上 鶴 間</t>
  </si>
  <si>
    <t>Ｄ（東海大相模）</t>
  </si>
  <si>
    <t>東海大相模</t>
  </si>
  <si>
    <t>新磯・相武台</t>
  </si>
  <si>
    <t>神奈川総産</t>
  </si>
  <si>
    <t>柏木学園</t>
  </si>
  <si>
    <t>Ｅ（伊勢原球場）</t>
  </si>
  <si>
    <t>厚木清南</t>
  </si>
  <si>
    <t>向　　上</t>
  </si>
  <si>
    <t>厚 木 東</t>
  </si>
  <si>
    <t>海 老 名</t>
  </si>
  <si>
    <t>Ｆ（大和球場）</t>
  </si>
  <si>
    <t>相模田名</t>
  </si>
  <si>
    <t>中央農業</t>
  </si>
  <si>
    <t>大　　和</t>
  </si>
  <si>
    <t>綾 瀬 西</t>
  </si>
  <si>
    <t>Ｇ（玉川球場）</t>
  </si>
  <si>
    <t>厚　　木</t>
  </si>
  <si>
    <t>橋　　本</t>
  </si>
  <si>
    <t>伊 志 田</t>
  </si>
  <si>
    <t>津 久 井</t>
  </si>
  <si>
    <t>Ｈ（海老名球場）</t>
  </si>
  <si>
    <t>相模大野</t>
  </si>
  <si>
    <t>有　　馬</t>
  </si>
  <si>
    <t>上　　溝</t>
  </si>
  <si>
    <t>綾　　瀬</t>
  </si>
  <si>
    <t>Ｉ（光明相模原）</t>
  </si>
  <si>
    <t>光明相模原</t>
  </si>
  <si>
    <t>県相模原</t>
  </si>
  <si>
    <t>秦野曽屋</t>
  </si>
  <si>
    <t>城　　山</t>
  </si>
  <si>
    <t>厚 木 西</t>
  </si>
  <si>
    <t>大 和 東</t>
  </si>
  <si>
    <t>麻 溝 台</t>
  </si>
  <si>
    <t>J（麻溝台）</t>
  </si>
  <si>
    <t>２００８年度秋季横須賀地区予選対戦表　県大会出場　7校</t>
  </si>
  <si>
    <t>横浜・慶應は推薦出場、不参加：森村学園</t>
  </si>
  <si>
    <t>神奈川工</t>
  </si>
  <si>
    <t>山手学院</t>
  </si>
  <si>
    <t>横浜創学館</t>
  </si>
  <si>
    <t>南</t>
  </si>
  <si>
    <t>神奈川大附</t>
  </si>
  <si>
    <t>旭</t>
  </si>
  <si>
    <t>希望ヶ丘</t>
  </si>
  <si>
    <t>サレジオ学院</t>
  </si>
  <si>
    <t>桐蔭学園</t>
  </si>
  <si>
    <t>東</t>
  </si>
  <si>
    <t>横浜緑ヶ丘</t>
  </si>
  <si>
    <t>横浜南陵</t>
  </si>
  <si>
    <t>横浜緑園総合</t>
  </si>
  <si>
    <t>横浜立野</t>
  </si>
  <si>
    <t>横浜学園</t>
  </si>
  <si>
    <t>関東学院</t>
  </si>
  <si>
    <t>関東六浦</t>
  </si>
  <si>
    <t>横浜隼人</t>
  </si>
  <si>
    <t>横浜翆嵐</t>
  </si>
  <si>
    <t>鶴見総合</t>
  </si>
  <si>
    <t>横浜桜陽</t>
  </si>
  <si>
    <t>横浜平沼</t>
  </si>
  <si>
    <t>保土ヶ谷</t>
  </si>
  <si>
    <t>横浜商大</t>
  </si>
  <si>
    <t>横浜清陵総合</t>
  </si>
  <si>
    <t>横浜旭陵</t>
  </si>
  <si>
    <t>金沢総合</t>
  </si>
  <si>
    <t>Ａ（桜　丘）</t>
  </si>
  <si>
    <t>桜　　丘</t>
  </si>
  <si>
    <t>磯　　子</t>
  </si>
  <si>
    <t>永　　谷</t>
  </si>
  <si>
    <t>霧 が 丘</t>
  </si>
  <si>
    <t>Ｂ（神奈川工）</t>
  </si>
  <si>
    <t>秀　　英</t>
  </si>
  <si>
    <t>鶴 見 工</t>
  </si>
  <si>
    <t>Ｃ（創学館）</t>
  </si>
  <si>
    <t>松　　陽</t>
  </si>
  <si>
    <t>柏　　陽</t>
  </si>
  <si>
    <t>瀬 谷 西</t>
  </si>
  <si>
    <t>Ｄ（市立南）</t>
  </si>
  <si>
    <t>金　　井</t>
  </si>
  <si>
    <t>Ｅ（希望が丘）</t>
  </si>
  <si>
    <t>日　　大</t>
  </si>
  <si>
    <t>商　　工</t>
  </si>
  <si>
    <t>Ｆ（桐蔭学園）</t>
  </si>
  <si>
    <t>光　　陵</t>
  </si>
  <si>
    <t>氷 取 沢</t>
  </si>
  <si>
    <t>Ｇ（金　沢）</t>
  </si>
  <si>
    <t>金　　沢</t>
  </si>
  <si>
    <t>上　　郷</t>
  </si>
  <si>
    <t>城　　郷</t>
  </si>
  <si>
    <t>磯 子 工</t>
  </si>
  <si>
    <t>Ｈ（戸　塚）</t>
  </si>
  <si>
    <t>戸　　塚</t>
  </si>
  <si>
    <t>鶴　　見</t>
  </si>
  <si>
    <t>元 石 川</t>
  </si>
  <si>
    <t>Ｉ（武　相）</t>
  </si>
  <si>
    <t>武　　相</t>
  </si>
  <si>
    <t>港　　北</t>
  </si>
  <si>
    <t>Ｊ（川　和）</t>
  </si>
  <si>
    <t>川　　和</t>
  </si>
  <si>
    <t>新　　羽</t>
  </si>
  <si>
    <t>Ｋ（港南台）</t>
  </si>
  <si>
    <t>港 南 台</t>
  </si>
  <si>
    <t>橘 学 苑</t>
  </si>
  <si>
    <t>Ｌ（横浜隼人）</t>
  </si>
  <si>
    <t>荏　　田</t>
  </si>
  <si>
    <t>Ｍ（横浜桜陽）</t>
  </si>
  <si>
    <t>瀬　　谷</t>
  </si>
  <si>
    <t>Ｎ（釜利谷）</t>
  </si>
  <si>
    <t>新　　栄</t>
  </si>
  <si>
    <t>岸　　根</t>
  </si>
  <si>
    <t>田　　奈</t>
  </si>
  <si>
    <t>釜 利 谷</t>
  </si>
  <si>
    <t>Ｏ（横浜商大）</t>
  </si>
  <si>
    <t>白　　山</t>
  </si>
  <si>
    <t>舞　　岡</t>
  </si>
  <si>
    <t>横 浜 商</t>
  </si>
  <si>
    <t>Ｑ（横浜商業）</t>
  </si>
  <si>
    <t>浅　　野</t>
  </si>
  <si>
    <t>市 ヶ 尾</t>
  </si>
  <si>
    <t>上 矢 部</t>
  </si>
  <si>
    <t>２００８年度秋季横浜地区予選対戦表　県大会出場　３３校</t>
  </si>
  <si>
    <t>横浜・慶応は推薦出場</t>
  </si>
  <si>
    <t>Ｐ（横浜商業）</t>
  </si>
  <si>
    <t>Ａ（住　吉）</t>
  </si>
  <si>
    <t>橘</t>
  </si>
  <si>
    <t>菅</t>
  </si>
  <si>
    <t>Ｂ（市川崎）</t>
  </si>
  <si>
    <t>総合科学</t>
  </si>
  <si>
    <t>Ｃ（等々力球場）</t>
  </si>
  <si>
    <t>麻生総合</t>
  </si>
  <si>
    <t>Ｄ（川崎工業）</t>
  </si>
  <si>
    <t>Ｅ（桐光学園）</t>
  </si>
  <si>
    <t>桐光学園</t>
  </si>
  <si>
    <t>川 崎 北</t>
  </si>
  <si>
    <t>高　　津</t>
  </si>
  <si>
    <t>川 崎 工</t>
  </si>
  <si>
    <t>百 合 丘</t>
  </si>
  <si>
    <t>生 田 東</t>
  </si>
  <si>
    <t>県 川 崎</t>
  </si>
  <si>
    <t>市 川 崎</t>
  </si>
  <si>
    <t>法 政 二</t>
  </si>
  <si>
    <t>住　　吉</t>
  </si>
  <si>
    <t>生　　田</t>
  </si>
  <si>
    <t>川 崎 商</t>
  </si>
  <si>
    <t>多　　摩</t>
  </si>
  <si>
    <t>麻　　生</t>
  </si>
  <si>
    <t>新　　城</t>
  </si>
  <si>
    <t>２００８年度秋季川崎地区予選対戦表　県大会出場　９校</t>
  </si>
  <si>
    <t>不参加：大師、向の岡工</t>
  </si>
  <si>
    <t>平成２０年度は８月２３日（土）より開幕</t>
  </si>
  <si>
    <t xml:space="preserve">  ただし、川崎地区Ｅブロックと横浜地区Ｋブロックは２２日より、横浜地区Ｏブロックは２４日より行います。</t>
  </si>
  <si>
    <t>不戦勝</t>
  </si>
  <si>
    <t>不戦負</t>
  </si>
  <si>
    <t>不戦勝</t>
  </si>
  <si>
    <t>不戦敗</t>
  </si>
  <si>
    <t>Ｃ・Ｄ代表決定戦　逗子開成２－５横須賀明光</t>
  </si>
  <si>
    <t>Ｐ・Ｑ代表決定戦  横浜商3－1市ｹ尾</t>
  </si>
  <si>
    <t>Ｅ・Ｆ代表決定戦　　藤沢西3－7深　沢</t>
  </si>
  <si>
    <t>Ｄ・Ｅ代表決定戦　足　柄2－0大　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</si>
</sst>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7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 diagonalDown="1">
      <left style="thin"/>
      <right>
        <color indexed="63"/>
      </right>
      <top style="thin"/>
      <bottom style="medium"/>
      <diagonal style="dotted"/>
    </border>
    <border diagonalDown="1">
      <left>
        <color indexed="63"/>
      </left>
      <right>
        <color indexed="63"/>
      </right>
      <top style="thin"/>
      <bottom style="medium"/>
      <diagonal style="dotted"/>
    </border>
    <border diagonalDown="1">
      <left>
        <color indexed="63"/>
      </left>
      <right style="double"/>
      <top style="thin"/>
      <bottom style="medium"/>
      <diagonal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double"/>
      <right>
        <color indexed="63"/>
      </right>
      <top style="double"/>
      <bottom style="thin"/>
      <diagonal style="dotted"/>
    </border>
    <border diagonalDown="1">
      <left>
        <color indexed="63"/>
      </left>
      <right>
        <color indexed="63"/>
      </right>
      <top style="double"/>
      <bottom style="thin"/>
      <diagonal style="dotted"/>
    </border>
    <border diagonalDown="1">
      <left>
        <color indexed="63"/>
      </left>
      <right style="thin"/>
      <top style="double"/>
      <bottom style="thin"/>
      <diagonal style="dotted"/>
    </border>
    <border diagonalDown="1">
      <left style="thin"/>
      <right>
        <color indexed="63"/>
      </right>
      <top style="thin"/>
      <bottom style="thin"/>
      <diagonal style="dotted"/>
    </border>
    <border diagonalDown="1">
      <left>
        <color indexed="63"/>
      </left>
      <right>
        <color indexed="63"/>
      </right>
      <top style="thin"/>
      <bottom style="thin"/>
      <diagonal style="dotted"/>
    </border>
    <border diagonalDown="1">
      <left>
        <color indexed="63"/>
      </left>
      <right style="thin"/>
      <top style="thin"/>
      <bottom style="thin"/>
      <diagonal style="dotted"/>
    </border>
    <border diagonalDown="1">
      <left>
        <color indexed="63"/>
      </left>
      <right style="thin"/>
      <top style="thin"/>
      <bottom style="medium"/>
      <diagonal style="dotted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 diagonalDown="1">
      <left style="double"/>
      <right>
        <color indexed="63"/>
      </right>
      <top>
        <color indexed="63"/>
      </top>
      <bottom style="thin"/>
      <diagonal style="dotted"/>
    </border>
    <border diagonalDown="1">
      <left>
        <color indexed="63"/>
      </left>
      <right>
        <color indexed="63"/>
      </right>
      <top>
        <color indexed="63"/>
      </top>
      <bottom style="thin"/>
      <diagonal style="dotted"/>
    </border>
    <border diagonalDown="1">
      <left>
        <color indexed="63"/>
      </left>
      <right style="thin"/>
      <top>
        <color indexed="63"/>
      </top>
      <bottom style="thin"/>
      <diagonal style="dotted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56" fontId="5" fillId="0" borderId="0" xfId="0" applyNumberFormat="1" applyFont="1" applyFill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56" fontId="5" fillId="0" borderId="0" xfId="0" applyNumberFormat="1" applyFont="1" applyBorder="1" applyAlignment="1" quotePrefix="1">
      <alignment vertical="center"/>
    </xf>
    <xf numFmtId="0" fontId="5" fillId="0" borderId="31" xfId="0" applyFont="1" applyBorder="1" applyAlignment="1" quotePrefix="1">
      <alignment vertical="center"/>
    </xf>
    <xf numFmtId="56" fontId="5" fillId="0" borderId="31" xfId="0" applyNumberFormat="1" applyFont="1" applyBorder="1" applyAlignment="1" quotePrefix="1">
      <alignment vertical="center"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Border="1" applyAlignment="1" quotePrefix="1">
      <alignment vertical="center"/>
    </xf>
    <xf numFmtId="0" fontId="5" fillId="0" borderId="27" xfId="0" applyFont="1" applyBorder="1" applyAlignment="1">
      <alignment horizontal="right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Alignment="1" quotePrefix="1">
      <alignment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V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41" customWidth="1"/>
    <col min="3" max="3" width="15.625" style="41" customWidth="1"/>
    <col min="4" max="18" width="4.625" style="46" customWidth="1"/>
    <col min="19" max="21" width="6.25390625" style="46" hidden="1" customWidth="1"/>
    <col min="22" max="22" width="6.25390625" style="41" customWidth="1"/>
    <col min="23" max="23" width="2.875" style="45" customWidth="1"/>
    <col min="24" max="24" width="2.125" style="45" customWidth="1"/>
    <col min="25" max="25" width="2.875" style="45" customWidth="1"/>
    <col min="26" max="28" width="4.50390625" style="41" customWidth="1"/>
    <col min="29" max="16384" width="9.00390625" style="41" customWidth="1"/>
  </cols>
  <sheetData>
    <row r="1" spans="3:21" ht="18.75">
      <c r="C1" s="113" t="s">
        <v>309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43"/>
      <c r="Q1" s="44"/>
      <c r="R1" s="43"/>
      <c r="S1" s="43"/>
      <c r="T1" s="43"/>
      <c r="U1" s="43"/>
    </row>
    <row r="2" spans="3:21" ht="19.5" thickBot="1">
      <c r="C2" s="7" t="s">
        <v>32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</row>
    <row r="3" spans="3:21" ht="14.25" thickBot="1">
      <c r="C3" s="8" t="s">
        <v>285</v>
      </c>
      <c r="D3" s="101" t="str">
        <f>C4</f>
        <v>住　　吉</v>
      </c>
      <c r="E3" s="102"/>
      <c r="F3" s="103"/>
      <c r="G3" s="101" t="str">
        <f>C5</f>
        <v>橘</v>
      </c>
      <c r="H3" s="102"/>
      <c r="I3" s="103"/>
      <c r="J3" s="101" t="str">
        <f>C6</f>
        <v>菅</v>
      </c>
      <c r="K3" s="102"/>
      <c r="L3" s="103"/>
      <c r="M3" s="101" t="str">
        <f>C7</f>
        <v>法 政 二</v>
      </c>
      <c r="N3" s="102"/>
      <c r="O3" s="103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</row>
    <row r="4" spans="2:21" ht="14.25" thickTop="1">
      <c r="B4" s="41">
        <v>1</v>
      </c>
      <c r="C4" s="14" t="s">
        <v>303</v>
      </c>
      <c r="D4" s="104"/>
      <c r="E4" s="105"/>
      <c r="F4" s="106"/>
      <c r="G4" s="15">
        <v>3</v>
      </c>
      <c r="H4" s="16" t="s">
        <v>58</v>
      </c>
      <c r="I4" s="17">
        <v>8</v>
      </c>
      <c r="J4" s="15">
        <v>12</v>
      </c>
      <c r="K4" s="16" t="s">
        <v>58</v>
      </c>
      <c r="L4" s="17">
        <v>7</v>
      </c>
      <c r="M4" s="15">
        <v>2</v>
      </c>
      <c r="N4" s="16" t="s">
        <v>58</v>
      </c>
      <c r="O4" s="18">
        <v>9</v>
      </c>
      <c r="P4" s="19">
        <f>S4+T4+U4</f>
        <v>1</v>
      </c>
      <c r="Q4" s="19">
        <f>(G4+J4+M4)-(I4+L4+O4)</f>
        <v>-7</v>
      </c>
      <c r="R4" s="19">
        <v>3</v>
      </c>
      <c r="S4" s="19" t="str">
        <f>IF(G4&gt;I4,"1","0")</f>
        <v>0</v>
      </c>
      <c r="T4" s="19" t="str">
        <f>IF(J4&gt;L4,"1","0")</f>
        <v>1</v>
      </c>
      <c r="U4" s="20" t="str">
        <f>IF(M4&gt;O4,"1","0")</f>
        <v>0</v>
      </c>
    </row>
    <row r="5" spans="2:21" ht="13.5">
      <c r="B5" s="41">
        <v>2</v>
      </c>
      <c r="C5" s="80" t="s">
        <v>286</v>
      </c>
      <c r="D5" s="21">
        <v>8</v>
      </c>
      <c r="E5" s="22" t="s">
        <v>58</v>
      </c>
      <c r="F5" s="23">
        <v>3</v>
      </c>
      <c r="G5" s="107"/>
      <c r="H5" s="108"/>
      <c r="I5" s="109"/>
      <c r="J5" s="24">
        <v>9</v>
      </c>
      <c r="K5" s="22" t="s">
        <v>58</v>
      </c>
      <c r="L5" s="23">
        <v>1</v>
      </c>
      <c r="M5" s="24">
        <v>0</v>
      </c>
      <c r="N5" s="22" t="s">
        <v>58</v>
      </c>
      <c r="O5" s="25">
        <v>4</v>
      </c>
      <c r="P5" s="26">
        <f>S5+T5+U5</f>
        <v>2</v>
      </c>
      <c r="Q5" s="26">
        <f>(D5+J5+M5)-(F5+L5+O5)</f>
        <v>9</v>
      </c>
      <c r="R5" s="26">
        <v>2</v>
      </c>
      <c r="S5" s="26" t="str">
        <f>IF(D5&gt;F5,"1","0")</f>
        <v>1</v>
      </c>
      <c r="T5" s="26" t="str">
        <f>IF(J5&gt;L5,"1","0")</f>
        <v>1</v>
      </c>
      <c r="U5" s="27" t="str">
        <f>IF(M5&gt;O5,"1","0")</f>
        <v>0</v>
      </c>
    </row>
    <row r="6" spans="2:21" ht="13.5">
      <c r="B6" s="41">
        <v>3</v>
      </c>
      <c r="C6" s="14" t="s">
        <v>287</v>
      </c>
      <c r="D6" s="21">
        <v>7</v>
      </c>
      <c r="E6" s="22" t="s">
        <v>58</v>
      </c>
      <c r="F6" s="23">
        <v>12</v>
      </c>
      <c r="G6" s="24">
        <v>1</v>
      </c>
      <c r="H6" s="22" t="s">
        <v>58</v>
      </c>
      <c r="I6" s="23">
        <v>9</v>
      </c>
      <c r="J6" s="107"/>
      <c r="K6" s="108"/>
      <c r="L6" s="109"/>
      <c r="M6" s="24">
        <v>1</v>
      </c>
      <c r="N6" s="22" t="s">
        <v>58</v>
      </c>
      <c r="O6" s="25">
        <v>12</v>
      </c>
      <c r="P6" s="26">
        <f>S6+T6+U6</f>
        <v>0</v>
      </c>
      <c r="Q6" s="26">
        <f>(D6+G6+M6)-(F6+I6+O6)</f>
        <v>-24</v>
      </c>
      <c r="R6" s="26">
        <v>4</v>
      </c>
      <c r="S6" s="26" t="str">
        <f>IF(D6&gt;F6,"1","0")</f>
        <v>0</v>
      </c>
      <c r="T6" s="26" t="str">
        <f>IF(G6&gt;I6,"1","0")</f>
        <v>0</v>
      </c>
      <c r="U6" s="27" t="str">
        <f>IF(M6&gt;O6,"1","0")</f>
        <v>0</v>
      </c>
    </row>
    <row r="7" spans="2:21" ht="14.25" thickBot="1">
      <c r="B7" s="41">
        <v>4</v>
      </c>
      <c r="C7" s="81" t="s">
        <v>302</v>
      </c>
      <c r="D7" s="29">
        <v>9</v>
      </c>
      <c r="E7" s="30" t="s">
        <v>58</v>
      </c>
      <c r="F7" s="31">
        <v>2</v>
      </c>
      <c r="G7" s="32">
        <v>4</v>
      </c>
      <c r="H7" s="30" t="s">
        <v>58</v>
      </c>
      <c r="I7" s="31">
        <v>0</v>
      </c>
      <c r="J7" s="32">
        <v>12</v>
      </c>
      <c r="K7" s="30" t="s">
        <v>58</v>
      </c>
      <c r="L7" s="31">
        <v>1</v>
      </c>
      <c r="M7" s="98"/>
      <c r="N7" s="99"/>
      <c r="O7" s="100"/>
      <c r="P7" s="33">
        <f>S7+T7+U7</f>
        <v>3</v>
      </c>
      <c r="Q7" s="33">
        <f>(D7+G7+J7)-(F7+I7+L7)</f>
        <v>22</v>
      </c>
      <c r="R7" s="33">
        <v>1</v>
      </c>
      <c r="S7" s="33" t="str">
        <f>IF(D7&gt;F7,"1","0")</f>
        <v>1</v>
      </c>
      <c r="T7" s="33" t="str">
        <f>IF(G7&gt;I7,"1","0")</f>
        <v>1</v>
      </c>
      <c r="U7" s="34" t="str">
        <f>IF(J7&gt;L7,"1","0")</f>
        <v>1</v>
      </c>
    </row>
    <row r="8" spans="3:21" ht="13.5">
      <c r="C8" s="6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4.25" thickBot="1"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3:21" ht="14.25" thickBot="1">
      <c r="C10" s="8" t="s">
        <v>288</v>
      </c>
      <c r="D10" s="101" t="str">
        <f>C11</f>
        <v>市 川 崎</v>
      </c>
      <c r="E10" s="102"/>
      <c r="F10" s="103"/>
      <c r="G10" s="101" t="str">
        <f>C12</f>
        <v>川 崎 商</v>
      </c>
      <c r="H10" s="102"/>
      <c r="I10" s="103"/>
      <c r="J10" s="101" t="str">
        <f>C13</f>
        <v>生　　田</v>
      </c>
      <c r="K10" s="102"/>
      <c r="L10" s="103"/>
      <c r="M10" s="101" t="str">
        <f>C14</f>
        <v>総合科学</v>
      </c>
      <c r="N10" s="102"/>
      <c r="O10" s="103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</row>
    <row r="11" spans="2:21" ht="14.25" thickTop="1">
      <c r="B11" s="41">
        <v>1</v>
      </c>
      <c r="C11" s="80" t="s">
        <v>301</v>
      </c>
      <c r="D11" s="104"/>
      <c r="E11" s="105"/>
      <c r="F11" s="106"/>
      <c r="G11" s="15">
        <v>7</v>
      </c>
      <c r="H11" s="16" t="s">
        <v>58</v>
      </c>
      <c r="I11" s="17">
        <v>0</v>
      </c>
      <c r="J11" s="15">
        <v>12</v>
      </c>
      <c r="K11" s="16" t="s">
        <v>58</v>
      </c>
      <c r="L11" s="17">
        <v>3</v>
      </c>
      <c r="M11" s="15">
        <v>3</v>
      </c>
      <c r="N11" s="16" t="s">
        <v>58</v>
      </c>
      <c r="O11" s="18">
        <v>2</v>
      </c>
      <c r="P11" s="19">
        <f>S11+T11+U11</f>
        <v>3</v>
      </c>
      <c r="Q11" s="19">
        <f>(G11+J11+M11)-(I11+L11+O11)</f>
        <v>17</v>
      </c>
      <c r="R11" s="19">
        <v>1</v>
      </c>
      <c r="S11" s="19" t="str">
        <f>IF(G11&gt;I11,"1","0")</f>
        <v>1</v>
      </c>
      <c r="T11" s="19" t="str">
        <f>IF(J11&gt;L11,"1","0")</f>
        <v>1</v>
      </c>
      <c r="U11" s="20" t="str">
        <f>IF(M11&gt;O11,"1","0")</f>
        <v>1</v>
      </c>
    </row>
    <row r="12" spans="2:21" ht="13.5">
      <c r="B12" s="41">
        <v>2</v>
      </c>
      <c r="C12" s="80" t="s">
        <v>305</v>
      </c>
      <c r="D12" s="21">
        <v>0</v>
      </c>
      <c r="E12" s="22" t="s">
        <v>58</v>
      </c>
      <c r="F12" s="23">
        <v>7</v>
      </c>
      <c r="G12" s="107"/>
      <c r="H12" s="108"/>
      <c r="I12" s="109"/>
      <c r="J12" s="24">
        <v>9</v>
      </c>
      <c r="K12" s="22" t="s">
        <v>58</v>
      </c>
      <c r="L12" s="23">
        <v>1</v>
      </c>
      <c r="M12" s="24">
        <v>6</v>
      </c>
      <c r="N12" s="22" t="s">
        <v>58</v>
      </c>
      <c r="O12" s="25">
        <v>1</v>
      </c>
      <c r="P12" s="26">
        <f>S12+T12+U12</f>
        <v>2</v>
      </c>
      <c r="Q12" s="26">
        <f>(D12+J12+M12)-(F12+L12+O12)</f>
        <v>6</v>
      </c>
      <c r="R12" s="26">
        <v>2</v>
      </c>
      <c r="S12" s="26" t="str">
        <f>IF(D12&gt;F12,"1","0")</f>
        <v>0</v>
      </c>
      <c r="T12" s="26" t="str">
        <f>IF(J12&gt;L12,"1","0")</f>
        <v>1</v>
      </c>
      <c r="U12" s="27" t="str">
        <f>IF(M12&gt;O12,"1","0")</f>
        <v>1</v>
      </c>
    </row>
    <row r="13" spans="2:21" ht="13.5">
      <c r="B13" s="41">
        <v>3</v>
      </c>
      <c r="C13" s="14" t="s">
        <v>304</v>
      </c>
      <c r="D13" s="21">
        <v>3</v>
      </c>
      <c r="E13" s="22" t="s">
        <v>58</v>
      </c>
      <c r="F13" s="23">
        <v>12</v>
      </c>
      <c r="G13" s="24">
        <v>1</v>
      </c>
      <c r="H13" s="22" t="s">
        <v>58</v>
      </c>
      <c r="I13" s="23">
        <v>9</v>
      </c>
      <c r="J13" s="107"/>
      <c r="K13" s="108"/>
      <c r="L13" s="109"/>
      <c r="M13" s="24">
        <v>0</v>
      </c>
      <c r="N13" s="22" t="s">
        <v>58</v>
      </c>
      <c r="O13" s="25">
        <v>9</v>
      </c>
      <c r="P13" s="26">
        <f>S13+T13+U13</f>
        <v>0</v>
      </c>
      <c r="Q13" s="26">
        <f>(D13+G13+M13)-(F13+I13+O13)</f>
        <v>-26</v>
      </c>
      <c r="R13" s="26">
        <v>4</v>
      </c>
      <c r="S13" s="26" t="str">
        <f>IF(D13&gt;F13,"1","0")</f>
        <v>0</v>
      </c>
      <c r="T13" s="26" t="str">
        <f>IF(G13&gt;I13,"1","0")</f>
        <v>0</v>
      </c>
      <c r="U13" s="27" t="str">
        <f>IF(M13&gt;O13,"1","0")</f>
        <v>0</v>
      </c>
    </row>
    <row r="14" spans="2:21" ht="14.25" thickBot="1">
      <c r="B14" s="41">
        <v>4</v>
      </c>
      <c r="C14" s="28" t="s">
        <v>289</v>
      </c>
      <c r="D14" s="29">
        <v>2</v>
      </c>
      <c r="E14" s="30" t="s">
        <v>58</v>
      </c>
      <c r="F14" s="31">
        <v>3</v>
      </c>
      <c r="G14" s="32">
        <v>1</v>
      </c>
      <c r="H14" s="30" t="s">
        <v>58</v>
      </c>
      <c r="I14" s="31">
        <v>6</v>
      </c>
      <c r="J14" s="32">
        <v>9</v>
      </c>
      <c r="K14" s="30" t="s">
        <v>58</v>
      </c>
      <c r="L14" s="31">
        <v>0</v>
      </c>
      <c r="M14" s="98"/>
      <c r="N14" s="99"/>
      <c r="O14" s="100"/>
      <c r="P14" s="33">
        <f>S14+T14+U14</f>
        <v>1</v>
      </c>
      <c r="Q14" s="33">
        <f>(D14+G14+J14)-(F14+I14+L14)</f>
        <v>3</v>
      </c>
      <c r="R14" s="33">
        <v>3</v>
      </c>
      <c r="S14" s="33" t="str">
        <f>IF(D14&gt;F14,"1","0")</f>
        <v>0</v>
      </c>
      <c r="T14" s="33" t="str">
        <f>IF(G14&gt;I14,"1","0")</f>
        <v>0</v>
      </c>
      <c r="U14" s="34" t="str">
        <f>IF(J14&gt;L14,"1","0")</f>
        <v>1</v>
      </c>
    </row>
    <row r="15" spans="3:21" ht="13.5">
      <c r="C15" s="6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3:21" ht="14.25" thickBot="1"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3:21" ht="14.25" thickBot="1">
      <c r="C17" s="76" t="s">
        <v>290</v>
      </c>
      <c r="D17" s="101" t="str">
        <f>C18</f>
        <v>多　　摩</v>
      </c>
      <c r="E17" s="102"/>
      <c r="F17" s="103"/>
      <c r="G17" s="101" t="str">
        <f>C19</f>
        <v>麻生総合</v>
      </c>
      <c r="H17" s="102"/>
      <c r="I17" s="103"/>
      <c r="J17" s="101" t="str">
        <f>C20</f>
        <v>麻　　生</v>
      </c>
      <c r="K17" s="102"/>
      <c r="L17" s="103"/>
      <c r="M17" s="101" t="str">
        <f>C21</f>
        <v>新　　城</v>
      </c>
      <c r="N17" s="102"/>
      <c r="O17" s="103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</row>
    <row r="18" spans="2:21" ht="14.25" thickTop="1">
      <c r="B18" s="41">
        <v>1</v>
      </c>
      <c r="C18" s="80" t="s">
        <v>306</v>
      </c>
      <c r="D18" s="104"/>
      <c r="E18" s="105"/>
      <c r="F18" s="106"/>
      <c r="G18" s="15">
        <v>6</v>
      </c>
      <c r="H18" s="16" t="s">
        <v>58</v>
      </c>
      <c r="I18" s="17">
        <v>4</v>
      </c>
      <c r="J18" s="15">
        <v>12</v>
      </c>
      <c r="K18" s="16" t="s">
        <v>58</v>
      </c>
      <c r="L18" s="17">
        <v>5</v>
      </c>
      <c r="M18" s="15">
        <v>1</v>
      </c>
      <c r="N18" s="16" t="s">
        <v>58</v>
      </c>
      <c r="O18" s="18">
        <v>9</v>
      </c>
      <c r="P18" s="19">
        <f>S18+T18+U18</f>
        <v>2</v>
      </c>
      <c r="Q18" s="19">
        <f>(G18+J18+M18)-(I18+L18+O18)</f>
        <v>1</v>
      </c>
      <c r="R18" s="19">
        <v>2</v>
      </c>
      <c r="S18" s="19" t="str">
        <f>IF(G18&gt;I18,"1","0")</f>
        <v>1</v>
      </c>
      <c r="T18" s="19" t="str">
        <f>IF(J18&gt;L18,"1","0")</f>
        <v>1</v>
      </c>
      <c r="U18" s="20" t="str">
        <f>IF(M18&gt;O18,"1","0")</f>
        <v>0</v>
      </c>
    </row>
    <row r="19" spans="2:21" ht="13.5">
      <c r="B19" s="41">
        <v>2</v>
      </c>
      <c r="C19" s="14" t="s">
        <v>291</v>
      </c>
      <c r="D19" s="21">
        <v>4</v>
      </c>
      <c r="E19" s="22" t="s">
        <v>58</v>
      </c>
      <c r="F19" s="23">
        <v>6</v>
      </c>
      <c r="G19" s="107"/>
      <c r="H19" s="108"/>
      <c r="I19" s="109"/>
      <c r="J19" s="24">
        <v>1</v>
      </c>
      <c r="K19" s="22" t="s">
        <v>58</v>
      </c>
      <c r="L19" s="23">
        <v>9</v>
      </c>
      <c r="M19" s="24">
        <v>11</v>
      </c>
      <c r="N19" s="22" t="s">
        <v>58</v>
      </c>
      <c r="O19" s="25">
        <v>12</v>
      </c>
      <c r="P19" s="26">
        <f>S19+T19+U19</f>
        <v>0</v>
      </c>
      <c r="Q19" s="26">
        <f>(D19+J19+M19)-(F19+L19+O19)</f>
        <v>-11</v>
      </c>
      <c r="R19" s="26">
        <v>4</v>
      </c>
      <c r="S19" s="26" t="str">
        <f>IF(D19&gt;F19,"1","0")</f>
        <v>0</v>
      </c>
      <c r="T19" s="26" t="str">
        <f>IF(J19&gt;L19,"1","0")</f>
        <v>0</v>
      </c>
      <c r="U19" s="27" t="str">
        <f>IF(M19&gt;O19,"1","0")</f>
        <v>0</v>
      </c>
    </row>
    <row r="20" spans="2:21" ht="13.5">
      <c r="B20" s="41">
        <v>3</v>
      </c>
      <c r="C20" s="14" t="s">
        <v>307</v>
      </c>
      <c r="D20" s="21">
        <v>5</v>
      </c>
      <c r="E20" s="22" t="s">
        <v>58</v>
      </c>
      <c r="F20" s="23">
        <v>12</v>
      </c>
      <c r="G20" s="24">
        <v>9</v>
      </c>
      <c r="H20" s="22" t="s">
        <v>58</v>
      </c>
      <c r="I20" s="23">
        <v>1</v>
      </c>
      <c r="J20" s="107"/>
      <c r="K20" s="108"/>
      <c r="L20" s="109"/>
      <c r="M20" s="24">
        <v>3</v>
      </c>
      <c r="N20" s="22" t="s">
        <v>58</v>
      </c>
      <c r="O20" s="25">
        <v>8</v>
      </c>
      <c r="P20" s="26">
        <f>S20+T20+U20</f>
        <v>1</v>
      </c>
      <c r="Q20" s="26">
        <f>(D20+G20+M20)-(F20+I20+O20)</f>
        <v>-4</v>
      </c>
      <c r="R20" s="26">
        <v>3</v>
      </c>
      <c r="S20" s="26" t="str">
        <f>IF(D20&gt;F20,"1","0")</f>
        <v>0</v>
      </c>
      <c r="T20" s="26" t="str">
        <f>IF(G20&gt;I20,"1","0")</f>
        <v>1</v>
      </c>
      <c r="U20" s="27" t="str">
        <f>IF(M20&gt;O20,"1","0")</f>
        <v>0</v>
      </c>
    </row>
    <row r="21" spans="2:21" ht="14.25" thickBot="1">
      <c r="B21" s="41">
        <v>4</v>
      </c>
      <c r="C21" s="81" t="s">
        <v>308</v>
      </c>
      <c r="D21" s="29">
        <v>9</v>
      </c>
      <c r="E21" s="30" t="s">
        <v>58</v>
      </c>
      <c r="F21" s="31">
        <v>1</v>
      </c>
      <c r="G21" s="32">
        <v>12</v>
      </c>
      <c r="H21" s="30" t="s">
        <v>58</v>
      </c>
      <c r="I21" s="31">
        <v>11</v>
      </c>
      <c r="J21" s="32">
        <v>8</v>
      </c>
      <c r="K21" s="30" t="s">
        <v>58</v>
      </c>
      <c r="L21" s="31">
        <v>3</v>
      </c>
      <c r="M21" s="98"/>
      <c r="N21" s="99"/>
      <c r="O21" s="100"/>
      <c r="P21" s="33">
        <f>S21+T21+U21</f>
        <v>3</v>
      </c>
      <c r="Q21" s="33">
        <f>(D21+G21+J21)-(F21+I21+L21)</f>
        <v>14</v>
      </c>
      <c r="R21" s="33">
        <v>1</v>
      </c>
      <c r="S21" s="33" t="str">
        <f>IF(D21&gt;F21,"1","0")</f>
        <v>1</v>
      </c>
      <c r="T21" s="33" t="str">
        <f>IF(G21&gt;I21,"1","0")</f>
        <v>1</v>
      </c>
      <c r="U21" s="34" t="str">
        <f>IF(J21&gt;L21,"1","0")</f>
        <v>1</v>
      </c>
    </row>
    <row r="22" spans="3:21" ht="13.5">
      <c r="C22" s="6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3:21" ht="14.25" thickBot="1"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ht="14.25" thickBot="1">
      <c r="C24" s="8" t="s">
        <v>292</v>
      </c>
      <c r="D24" s="101" t="str">
        <f>C25</f>
        <v>川 崎 工</v>
      </c>
      <c r="E24" s="102"/>
      <c r="F24" s="103"/>
      <c r="G24" s="101" t="str">
        <f>C26</f>
        <v>百 合 丘</v>
      </c>
      <c r="H24" s="102"/>
      <c r="I24" s="103"/>
      <c r="J24" s="101" t="str">
        <f>C27</f>
        <v>生 田 東</v>
      </c>
      <c r="K24" s="102"/>
      <c r="L24" s="103"/>
      <c r="M24" s="101" t="str">
        <f>C28</f>
        <v>県 川 崎</v>
      </c>
      <c r="N24" s="102"/>
      <c r="O24" s="103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</row>
    <row r="25" spans="2:21" ht="14.25" thickTop="1">
      <c r="B25" s="41">
        <v>1</v>
      </c>
      <c r="C25" s="80" t="s">
        <v>297</v>
      </c>
      <c r="D25" s="104"/>
      <c r="E25" s="105"/>
      <c r="F25" s="106"/>
      <c r="G25" s="15">
        <v>0</v>
      </c>
      <c r="H25" s="16" t="s">
        <v>58</v>
      </c>
      <c r="I25" s="17">
        <v>7</v>
      </c>
      <c r="J25" s="15">
        <v>10</v>
      </c>
      <c r="K25" s="16" t="s">
        <v>58</v>
      </c>
      <c r="L25" s="17">
        <v>8</v>
      </c>
      <c r="M25" s="15">
        <v>8</v>
      </c>
      <c r="N25" s="16" t="s">
        <v>58</v>
      </c>
      <c r="O25" s="18">
        <v>1</v>
      </c>
      <c r="P25" s="19">
        <f>S25+T25+U25</f>
        <v>2</v>
      </c>
      <c r="Q25" s="19">
        <f>(G25+J25+M25)-(I25+L25+O25)</f>
        <v>2</v>
      </c>
      <c r="R25" s="19">
        <v>2</v>
      </c>
      <c r="S25" s="19" t="str">
        <f>IF(G25&gt;I25,"1","0")</f>
        <v>0</v>
      </c>
      <c r="T25" s="19" t="str">
        <f>IF(J25&gt;L25,"1","0")</f>
        <v>1</v>
      </c>
      <c r="U25" s="20" t="str">
        <f>IF(M25&gt;O25,"1","0")</f>
        <v>1</v>
      </c>
    </row>
    <row r="26" spans="2:21" ht="13.5">
      <c r="B26" s="41">
        <v>2</v>
      </c>
      <c r="C26" s="80" t="s">
        <v>298</v>
      </c>
      <c r="D26" s="21">
        <v>7</v>
      </c>
      <c r="E26" s="22" t="s">
        <v>58</v>
      </c>
      <c r="F26" s="23">
        <v>0</v>
      </c>
      <c r="G26" s="107"/>
      <c r="H26" s="108"/>
      <c r="I26" s="109"/>
      <c r="J26" s="24">
        <v>11</v>
      </c>
      <c r="K26" s="22" t="s">
        <v>58</v>
      </c>
      <c r="L26" s="23">
        <v>0</v>
      </c>
      <c r="M26" s="24">
        <v>11</v>
      </c>
      <c r="N26" s="22" t="s">
        <v>58</v>
      </c>
      <c r="O26" s="25">
        <v>1</v>
      </c>
      <c r="P26" s="26">
        <f>S26+T26+U26</f>
        <v>3</v>
      </c>
      <c r="Q26" s="26">
        <f>(D26+J26+M26)-(F26+L26+O26)</f>
        <v>28</v>
      </c>
      <c r="R26" s="26">
        <v>1</v>
      </c>
      <c r="S26" s="26" t="str">
        <f>IF(D26&gt;F26,"1","0")</f>
        <v>1</v>
      </c>
      <c r="T26" s="26" t="str">
        <f>IF(J26&gt;L26,"1","0")</f>
        <v>1</v>
      </c>
      <c r="U26" s="27" t="str">
        <f>IF(M26&gt;O26,"1","0")</f>
        <v>1</v>
      </c>
    </row>
    <row r="27" spans="2:21" ht="13.5">
      <c r="B27" s="41">
        <v>3</v>
      </c>
      <c r="C27" s="14" t="s">
        <v>299</v>
      </c>
      <c r="D27" s="21">
        <v>8</v>
      </c>
      <c r="E27" s="22" t="s">
        <v>58</v>
      </c>
      <c r="F27" s="23">
        <v>10</v>
      </c>
      <c r="G27" s="24">
        <v>0</v>
      </c>
      <c r="H27" s="22" t="s">
        <v>58</v>
      </c>
      <c r="I27" s="23">
        <v>11</v>
      </c>
      <c r="J27" s="107"/>
      <c r="K27" s="108"/>
      <c r="L27" s="109"/>
      <c r="M27" s="24">
        <v>2</v>
      </c>
      <c r="N27" s="22" t="s">
        <v>58</v>
      </c>
      <c r="O27" s="25">
        <v>5</v>
      </c>
      <c r="P27" s="26">
        <f>S27+T27+U27</f>
        <v>0</v>
      </c>
      <c r="Q27" s="26">
        <f>(D27+G27+M27)-(F27+I27+O27)</f>
        <v>-16</v>
      </c>
      <c r="R27" s="26">
        <v>4</v>
      </c>
      <c r="S27" s="26" t="str">
        <f>IF(D27&gt;F27,"1","0")</f>
        <v>0</v>
      </c>
      <c r="T27" s="26" t="str">
        <f>IF(G27&gt;I27,"1","0")</f>
        <v>0</v>
      </c>
      <c r="U27" s="27" t="str">
        <f>IF(M27&gt;O27,"1","0")</f>
        <v>0</v>
      </c>
    </row>
    <row r="28" spans="2:21" ht="14.25" thickBot="1">
      <c r="B28" s="41">
        <v>4</v>
      </c>
      <c r="C28" s="28" t="s">
        <v>300</v>
      </c>
      <c r="D28" s="29">
        <v>1</v>
      </c>
      <c r="E28" s="30" t="s">
        <v>58</v>
      </c>
      <c r="F28" s="31">
        <v>8</v>
      </c>
      <c r="G28" s="32">
        <v>1</v>
      </c>
      <c r="H28" s="30" t="s">
        <v>58</v>
      </c>
      <c r="I28" s="31">
        <v>11</v>
      </c>
      <c r="J28" s="32">
        <v>5</v>
      </c>
      <c r="K28" s="30" t="s">
        <v>58</v>
      </c>
      <c r="L28" s="31">
        <v>2</v>
      </c>
      <c r="M28" s="98"/>
      <c r="N28" s="99"/>
      <c r="O28" s="100"/>
      <c r="P28" s="33">
        <f>S28+T28+U28</f>
        <v>1</v>
      </c>
      <c r="Q28" s="33">
        <f>(D28+G28+J28)-(F28+I28+L28)</f>
        <v>-14</v>
      </c>
      <c r="R28" s="33">
        <v>3</v>
      </c>
      <c r="S28" s="33" t="str">
        <f>IF(D28&gt;F28,"1","0")</f>
        <v>0</v>
      </c>
      <c r="T28" s="33" t="str">
        <f>IF(G28&gt;I28,"1","0")</f>
        <v>0</v>
      </c>
      <c r="U28" s="34" t="str">
        <f>IF(J28&gt;L28,"1","0")</f>
        <v>1</v>
      </c>
    </row>
    <row r="29" spans="3:21" ht="13.5"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3:21" ht="14.25" thickBot="1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3:22" s="1" customFormat="1" ht="14.25" thickBot="1">
      <c r="C31" s="8" t="s">
        <v>293</v>
      </c>
      <c r="D31" s="101" t="str">
        <f>C32</f>
        <v>桐光学園</v>
      </c>
      <c r="E31" s="102"/>
      <c r="F31" s="103"/>
      <c r="G31" s="101" t="str">
        <f>C33</f>
        <v>高　　津</v>
      </c>
      <c r="H31" s="102"/>
      <c r="I31" s="103"/>
      <c r="J31" s="101" t="str">
        <f>C34</f>
        <v>川 崎 北</v>
      </c>
      <c r="K31" s="102"/>
      <c r="L31" s="103"/>
      <c r="M31" s="110"/>
      <c r="N31" s="111"/>
      <c r="O31" s="112"/>
      <c r="P31" s="9" t="s">
        <v>56</v>
      </c>
      <c r="Q31" s="9" t="str">
        <f>IF(SUM(Q32:Q35)=0,"得失","#E")</f>
        <v>得失</v>
      </c>
      <c r="R31" s="9" t="s">
        <v>57</v>
      </c>
      <c r="S31" s="3"/>
      <c r="T31" s="3"/>
      <c r="U31" s="3"/>
      <c r="V31" s="6"/>
    </row>
    <row r="32" spans="2:22" s="1" customFormat="1" ht="14.25" thickTop="1">
      <c r="B32" s="1">
        <v>1</v>
      </c>
      <c r="C32" s="80" t="s">
        <v>294</v>
      </c>
      <c r="D32" s="104"/>
      <c r="E32" s="105"/>
      <c r="F32" s="106"/>
      <c r="G32" s="15">
        <v>7</v>
      </c>
      <c r="H32" s="16" t="s">
        <v>34</v>
      </c>
      <c r="I32" s="17">
        <v>0</v>
      </c>
      <c r="J32" s="15">
        <v>5</v>
      </c>
      <c r="K32" s="16" t="s">
        <v>34</v>
      </c>
      <c r="L32" s="17">
        <v>2</v>
      </c>
      <c r="M32" s="73"/>
      <c r="N32" s="35"/>
      <c r="O32" s="74"/>
      <c r="P32" s="19">
        <f>S32+T32+U32</f>
        <v>2</v>
      </c>
      <c r="Q32" s="19">
        <f>(G32+J32+M32)-(I32+L32+O32)</f>
        <v>10</v>
      </c>
      <c r="R32" s="19">
        <v>1</v>
      </c>
      <c r="S32" s="3" t="str">
        <f>IF(G32&gt;I32,"1","0")</f>
        <v>1</v>
      </c>
      <c r="T32" s="3" t="str">
        <f>IF(J32&gt;L32,"1","0")</f>
        <v>1</v>
      </c>
      <c r="U32" s="3" t="str">
        <f>IF(M32&gt;O32,"1","0")</f>
        <v>0</v>
      </c>
      <c r="V32" s="6"/>
    </row>
    <row r="33" spans="2:22" s="1" customFormat="1" ht="13.5">
      <c r="B33" s="1">
        <v>2</v>
      </c>
      <c r="C33" s="14" t="s">
        <v>296</v>
      </c>
      <c r="D33" s="21">
        <v>0</v>
      </c>
      <c r="E33" s="22" t="s">
        <v>34</v>
      </c>
      <c r="F33" s="23">
        <v>7</v>
      </c>
      <c r="G33" s="107"/>
      <c r="H33" s="108"/>
      <c r="I33" s="109"/>
      <c r="J33" s="24">
        <v>0</v>
      </c>
      <c r="K33" s="22" t="s">
        <v>34</v>
      </c>
      <c r="L33" s="23">
        <v>9</v>
      </c>
      <c r="M33" s="73"/>
      <c r="N33" s="35"/>
      <c r="O33" s="74"/>
      <c r="P33" s="26">
        <f>S33+T33+U33</f>
        <v>0</v>
      </c>
      <c r="Q33" s="26">
        <f>(D33+J33+M33)-(F33+L33+O33)</f>
        <v>-16</v>
      </c>
      <c r="R33" s="26">
        <v>3</v>
      </c>
      <c r="S33" s="3" t="str">
        <f>IF(D33&gt;F33,"1","0")</f>
        <v>0</v>
      </c>
      <c r="T33" s="3" t="str">
        <f>IF(J33&gt;L33,"1","0")</f>
        <v>0</v>
      </c>
      <c r="U33" s="3" t="str">
        <f>IF(M33&gt;O33,"1","0")</f>
        <v>0</v>
      </c>
      <c r="V33" s="6"/>
    </row>
    <row r="34" spans="2:22" s="1" customFormat="1" ht="14.25" thickBot="1">
      <c r="B34" s="1">
        <v>3</v>
      </c>
      <c r="C34" s="28" t="s">
        <v>295</v>
      </c>
      <c r="D34" s="29">
        <v>2</v>
      </c>
      <c r="E34" s="30" t="s">
        <v>34</v>
      </c>
      <c r="F34" s="31">
        <v>5</v>
      </c>
      <c r="G34" s="32">
        <v>9</v>
      </c>
      <c r="H34" s="30" t="s">
        <v>34</v>
      </c>
      <c r="I34" s="31">
        <v>0</v>
      </c>
      <c r="J34" s="98"/>
      <c r="K34" s="99"/>
      <c r="L34" s="114"/>
      <c r="M34" s="73"/>
      <c r="N34" s="35"/>
      <c r="O34" s="74"/>
      <c r="P34" s="33">
        <f>S34+T34+U34</f>
        <v>1</v>
      </c>
      <c r="Q34" s="33">
        <f>(D34+G34+M34)-(F34+I34+O34)</f>
        <v>6</v>
      </c>
      <c r="R34" s="33">
        <v>2</v>
      </c>
      <c r="S34" s="3" t="str">
        <f>IF(D34&gt;F34,"1","0")</f>
        <v>0</v>
      </c>
      <c r="T34" s="3" t="str">
        <f>IF(G34&gt;I34,"1","0")</f>
        <v>1</v>
      </c>
      <c r="U34" s="3" t="str">
        <f>IF(M34&gt;O34,"1","0")</f>
        <v>0</v>
      </c>
      <c r="V34" s="6"/>
    </row>
    <row r="35" ht="13.5">
      <c r="C35" s="67"/>
    </row>
  </sheetData>
  <mergeCells count="40">
    <mergeCell ref="D32:F32"/>
    <mergeCell ref="G33:I33"/>
    <mergeCell ref="J34:L34"/>
    <mergeCell ref="D31:F31"/>
    <mergeCell ref="G31:I31"/>
    <mergeCell ref="J31:L31"/>
    <mergeCell ref="M31:O31"/>
    <mergeCell ref="D25:F25"/>
    <mergeCell ref="G26:I26"/>
    <mergeCell ref="C1:O1"/>
    <mergeCell ref="J27:L27"/>
    <mergeCell ref="M28:O28"/>
    <mergeCell ref="D24:F24"/>
    <mergeCell ref="G24:I24"/>
    <mergeCell ref="J24:L24"/>
    <mergeCell ref="M24:O24"/>
    <mergeCell ref="D18:F18"/>
    <mergeCell ref="G19:I19"/>
    <mergeCell ref="J20:L20"/>
    <mergeCell ref="M21:O21"/>
    <mergeCell ref="J13:L13"/>
    <mergeCell ref="M14:O14"/>
    <mergeCell ref="D17:F17"/>
    <mergeCell ref="G17:I17"/>
    <mergeCell ref="J17:L17"/>
    <mergeCell ref="M17:O17"/>
    <mergeCell ref="J10:L10"/>
    <mergeCell ref="M10:O10"/>
    <mergeCell ref="D11:F11"/>
    <mergeCell ref="G12:I12"/>
    <mergeCell ref="M7:O7"/>
    <mergeCell ref="D10:F10"/>
    <mergeCell ref="M3:O3"/>
    <mergeCell ref="D4:F4"/>
    <mergeCell ref="G5:I5"/>
    <mergeCell ref="J6:L6"/>
    <mergeCell ref="D3:F3"/>
    <mergeCell ref="G3:I3"/>
    <mergeCell ref="J3:L3"/>
    <mergeCell ref="G10:I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1:V1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.75390625" style="1" customWidth="1"/>
    <col min="3" max="3" width="15.625" style="1" customWidth="1"/>
    <col min="4" max="18" width="4.625" style="3" customWidth="1"/>
    <col min="19" max="19" width="0.2421875" style="3" hidden="1" customWidth="1"/>
    <col min="20" max="21" width="6.625" style="3" hidden="1" customWidth="1"/>
    <col min="22" max="22" width="4.25390625" style="6" customWidth="1"/>
    <col min="23" max="16384" width="9.00390625" style="1" customWidth="1"/>
  </cols>
  <sheetData>
    <row r="1" spans="3:22" ht="18.75">
      <c r="C1" s="115" t="s">
        <v>282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69"/>
      <c r="R1" s="4" t="s">
        <v>283</v>
      </c>
      <c r="S1" s="1"/>
      <c r="T1" s="5"/>
      <c r="U1" s="5"/>
      <c r="V1" s="5"/>
    </row>
    <row r="2" spans="3:21" ht="19.5" thickBot="1">
      <c r="C2" s="7" t="s">
        <v>32</v>
      </c>
      <c r="D2" s="2"/>
      <c r="U2" s="5"/>
    </row>
    <row r="3" spans="3:21" ht="14.25" thickBot="1">
      <c r="C3" s="8" t="s">
        <v>227</v>
      </c>
      <c r="D3" s="101" t="str">
        <f>C4</f>
        <v>桜　　丘</v>
      </c>
      <c r="E3" s="102"/>
      <c r="F3" s="103"/>
      <c r="G3" s="101" t="str">
        <f>C5</f>
        <v>霧 が 丘</v>
      </c>
      <c r="H3" s="102"/>
      <c r="I3" s="103"/>
      <c r="J3" s="101" t="str">
        <f>C6</f>
        <v>磯　　子</v>
      </c>
      <c r="K3" s="102"/>
      <c r="L3" s="103"/>
      <c r="M3" s="101" t="str">
        <f>C7</f>
        <v>永　　谷</v>
      </c>
      <c r="N3" s="102"/>
      <c r="O3" s="103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</row>
    <row r="4" spans="2:21" ht="14.25" thickTop="1">
      <c r="B4" s="1">
        <v>1</v>
      </c>
      <c r="C4" s="80" t="s">
        <v>228</v>
      </c>
      <c r="D4" s="104"/>
      <c r="E4" s="105"/>
      <c r="F4" s="106"/>
      <c r="G4" s="15">
        <v>6</v>
      </c>
      <c r="H4" s="16" t="s">
        <v>58</v>
      </c>
      <c r="I4" s="17">
        <v>4</v>
      </c>
      <c r="J4" s="15">
        <v>8</v>
      </c>
      <c r="K4" s="16" t="s">
        <v>58</v>
      </c>
      <c r="L4" s="17">
        <v>0</v>
      </c>
      <c r="M4" s="15">
        <v>7</v>
      </c>
      <c r="N4" s="16" t="s">
        <v>58</v>
      </c>
      <c r="O4" s="18">
        <v>1</v>
      </c>
      <c r="P4" s="19">
        <f>S4+T4+U4</f>
        <v>3</v>
      </c>
      <c r="Q4" s="19">
        <f>(G4+J4+M4)-(I4+L4+O4)</f>
        <v>16</v>
      </c>
      <c r="R4" s="19">
        <v>1</v>
      </c>
      <c r="S4" s="19" t="str">
        <f>IF(G4&gt;I4,"1","0")</f>
        <v>1</v>
      </c>
      <c r="T4" s="19" t="str">
        <f>IF(J4&gt;L4,"1","0")</f>
        <v>1</v>
      </c>
      <c r="U4" s="20" t="str">
        <f>IF(M4&gt;O4,"1","0")</f>
        <v>1</v>
      </c>
    </row>
    <row r="5" spans="2:21" ht="13.5">
      <c r="B5" s="1">
        <v>2</v>
      </c>
      <c r="C5" s="80" t="s">
        <v>231</v>
      </c>
      <c r="D5" s="21">
        <v>4</v>
      </c>
      <c r="E5" s="22" t="s">
        <v>58</v>
      </c>
      <c r="F5" s="23">
        <v>6</v>
      </c>
      <c r="G5" s="107"/>
      <c r="H5" s="108"/>
      <c r="I5" s="109"/>
      <c r="J5" s="24">
        <v>10</v>
      </c>
      <c r="K5" s="22" t="s">
        <v>58</v>
      </c>
      <c r="L5" s="23">
        <v>0</v>
      </c>
      <c r="M5" s="24">
        <v>14</v>
      </c>
      <c r="N5" s="22" t="s">
        <v>58</v>
      </c>
      <c r="O5" s="25">
        <v>7</v>
      </c>
      <c r="P5" s="26">
        <f>S5+T5+U5</f>
        <v>2</v>
      </c>
      <c r="Q5" s="26">
        <f>(D5+J5+M5)-(F5+L5+O5)</f>
        <v>15</v>
      </c>
      <c r="R5" s="26">
        <v>2</v>
      </c>
      <c r="S5" s="26" t="str">
        <f>IF(D5&gt;F5,"1","0")</f>
        <v>0</v>
      </c>
      <c r="T5" s="26" t="str">
        <f>IF(J5&gt;L5,"1","0")</f>
        <v>1</v>
      </c>
      <c r="U5" s="27" t="str">
        <f>IF(M5&gt;O5,"1","0")</f>
        <v>1</v>
      </c>
    </row>
    <row r="6" spans="2:21" ht="13.5">
      <c r="B6" s="1">
        <v>3</v>
      </c>
      <c r="C6" s="14" t="s">
        <v>229</v>
      </c>
      <c r="D6" s="21">
        <v>0</v>
      </c>
      <c r="E6" s="22" t="s">
        <v>58</v>
      </c>
      <c r="F6" s="23">
        <v>8</v>
      </c>
      <c r="G6" s="24">
        <v>0</v>
      </c>
      <c r="H6" s="22" t="s">
        <v>58</v>
      </c>
      <c r="I6" s="23">
        <v>10</v>
      </c>
      <c r="J6" s="107"/>
      <c r="K6" s="108"/>
      <c r="L6" s="109"/>
      <c r="M6" s="24">
        <v>8</v>
      </c>
      <c r="N6" s="22" t="s">
        <v>58</v>
      </c>
      <c r="O6" s="25">
        <v>11</v>
      </c>
      <c r="P6" s="26">
        <f>S6+T6+U6</f>
        <v>0</v>
      </c>
      <c r="Q6" s="26">
        <f>(D6+G6+M6)-(F6+I6+O6)</f>
        <v>-21</v>
      </c>
      <c r="R6" s="26">
        <v>4</v>
      </c>
      <c r="S6" s="26" t="str">
        <f>IF(D6&gt;F6,"1","0")</f>
        <v>0</v>
      </c>
      <c r="T6" s="26" t="str">
        <f>IF(G6&gt;I6,"1","0")</f>
        <v>0</v>
      </c>
      <c r="U6" s="27" t="str">
        <f>IF(M6&gt;O6,"1","0")</f>
        <v>0</v>
      </c>
    </row>
    <row r="7" spans="2:21" ht="14.25" thickBot="1">
      <c r="B7" s="1">
        <v>4</v>
      </c>
      <c r="C7" s="28" t="s">
        <v>230</v>
      </c>
      <c r="D7" s="29">
        <v>1</v>
      </c>
      <c r="E7" s="30" t="s">
        <v>58</v>
      </c>
      <c r="F7" s="31">
        <v>7</v>
      </c>
      <c r="G7" s="32">
        <v>7</v>
      </c>
      <c r="H7" s="30" t="s">
        <v>58</v>
      </c>
      <c r="I7" s="31">
        <v>14</v>
      </c>
      <c r="J7" s="32">
        <v>11</v>
      </c>
      <c r="K7" s="30" t="s">
        <v>58</v>
      </c>
      <c r="L7" s="31">
        <v>8</v>
      </c>
      <c r="M7" s="98"/>
      <c r="N7" s="99"/>
      <c r="O7" s="100"/>
      <c r="P7" s="33">
        <f>S7+T7+U7</f>
        <v>1</v>
      </c>
      <c r="Q7" s="33">
        <f>(D7+G7+J7)-(F7+I7+L7)</f>
        <v>-10</v>
      </c>
      <c r="R7" s="33">
        <v>3</v>
      </c>
      <c r="S7" s="33" t="str">
        <f>IF(D7&gt;F7,"1","0")</f>
        <v>0</v>
      </c>
      <c r="T7" s="33" t="str">
        <f>IF(G7&gt;I7,"1","0")</f>
        <v>0</v>
      </c>
      <c r="U7" s="34" t="str">
        <f>IF(J7&gt;L7,"1","0")</f>
        <v>1</v>
      </c>
    </row>
    <row r="8" ht="13.5">
      <c r="C8" s="67"/>
    </row>
    <row r="9" ht="14.25" thickBot="1"/>
    <row r="10" spans="3:21" ht="14.25" thickBot="1">
      <c r="C10" s="8" t="s">
        <v>232</v>
      </c>
      <c r="D10" s="101" t="str">
        <f>C11</f>
        <v>神奈川工</v>
      </c>
      <c r="E10" s="102"/>
      <c r="F10" s="103"/>
      <c r="G10" s="101" t="str">
        <f>C12</f>
        <v>鶴 見 工</v>
      </c>
      <c r="H10" s="102"/>
      <c r="I10" s="103"/>
      <c r="J10" s="101" t="str">
        <f>C13</f>
        <v>秀　　英</v>
      </c>
      <c r="K10" s="102"/>
      <c r="L10" s="103"/>
      <c r="M10" s="101" t="str">
        <f>C14</f>
        <v>山手学院</v>
      </c>
      <c r="N10" s="102"/>
      <c r="O10" s="103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</row>
    <row r="11" spans="2:21" ht="14.25" thickTop="1">
      <c r="B11" s="1">
        <v>1</v>
      </c>
      <c r="C11" s="14" t="s">
        <v>200</v>
      </c>
      <c r="D11" s="104"/>
      <c r="E11" s="105"/>
      <c r="F11" s="106"/>
      <c r="G11" s="15">
        <v>2</v>
      </c>
      <c r="H11" s="16" t="s">
        <v>58</v>
      </c>
      <c r="I11" s="17">
        <v>5</v>
      </c>
      <c r="J11" s="15">
        <v>7</v>
      </c>
      <c r="K11" s="16" t="s">
        <v>58</v>
      </c>
      <c r="L11" s="17">
        <v>0</v>
      </c>
      <c r="M11" s="15">
        <v>0</v>
      </c>
      <c r="N11" s="16" t="s">
        <v>58</v>
      </c>
      <c r="O11" s="18">
        <v>3</v>
      </c>
      <c r="P11" s="19">
        <f>S11+T11+U11</f>
        <v>1</v>
      </c>
      <c r="Q11" s="19">
        <f>(G11+J11+M11)-(I11+L11+O11)</f>
        <v>1</v>
      </c>
      <c r="R11" s="19">
        <v>3</v>
      </c>
      <c r="S11" s="19" t="str">
        <f>IF(G11&gt;I11,"1","0")</f>
        <v>0</v>
      </c>
      <c r="T11" s="19" t="str">
        <f>IF(J11&gt;L11,"1","0")</f>
        <v>1</v>
      </c>
      <c r="U11" s="20" t="str">
        <f>IF(M11&gt;O11,"1","0")</f>
        <v>0</v>
      </c>
    </row>
    <row r="12" spans="2:21" ht="13.5">
      <c r="B12" s="1">
        <v>2</v>
      </c>
      <c r="C12" s="80" t="s">
        <v>234</v>
      </c>
      <c r="D12" s="21">
        <v>5</v>
      </c>
      <c r="E12" s="22" t="s">
        <v>58</v>
      </c>
      <c r="F12" s="23">
        <v>2</v>
      </c>
      <c r="G12" s="107"/>
      <c r="H12" s="108"/>
      <c r="I12" s="109"/>
      <c r="J12" s="24">
        <v>7</v>
      </c>
      <c r="K12" s="22" t="s">
        <v>58</v>
      </c>
      <c r="L12" s="23">
        <v>5</v>
      </c>
      <c r="M12" s="24">
        <v>2</v>
      </c>
      <c r="N12" s="22" t="s">
        <v>58</v>
      </c>
      <c r="O12" s="25">
        <v>0</v>
      </c>
      <c r="P12" s="26">
        <f>S12+T12+U12</f>
        <v>3</v>
      </c>
      <c r="Q12" s="26">
        <f>(D12+J12+M12)-(F12+L12+O12)</f>
        <v>7</v>
      </c>
      <c r="R12" s="26">
        <v>1</v>
      </c>
      <c r="S12" s="26" t="str">
        <f>IF(D12&gt;F12,"1","0")</f>
        <v>1</v>
      </c>
      <c r="T12" s="26" t="str">
        <f>IF(J12&gt;L12,"1","0")</f>
        <v>1</v>
      </c>
      <c r="U12" s="27" t="str">
        <f>IF(M12&gt;O12,"1","0")</f>
        <v>1</v>
      </c>
    </row>
    <row r="13" spans="2:21" ht="13.5">
      <c r="B13" s="1">
        <v>3</v>
      </c>
      <c r="C13" s="14" t="s">
        <v>233</v>
      </c>
      <c r="D13" s="21">
        <v>0</v>
      </c>
      <c r="E13" s="22" t="s">
        <v>58</v>
      </c>
      <c r="F13" s="23">
        <v>7</v>
      </c>
      <c r="G13" s="24">
        <v>5</v>
      </c>
      <c r="H13" s="22" t="s">
        <v>58</v>
      </c>
      <c r="I13" s="23">
        <v>7</v>
      </c>
      <c r="J13" s="107"/>
      <c r="K13" s="108"/>
      <c r="L13" s="109"/>
      <c r="M13" s="24">
        <v>0</v>
      </c>
      <c r="N13" s="22" t="s">
        <v>58</v>
      </c>
      <c r="O13" s="25">
        <v>11</v>
      </c>
      <c r="P13" s="26">
        <f>S13+T13+U13</f>
        <v>0</v>
      </c>
      <c r="Q13" s="26">
        <f>(D13+G13+M13)-(F13+I13+O13)</f>
        <v>-20</v>
      </c>
      <c r="R13" s="26">
        <v>4</v>
      </c>
      <c r="S13" s="26" t="str">
        <f>IF(D13&gt;F13,"1","0")</f>
        <v>0</v>
      </c>
      <c r="T13" s="26" t="str">
        <f>IF(G13&gt;I13,"1","0")</f>
        <v>0</v>
      </c>
      <c r="U13" s="27" t="str">
        <f>IF(M13&gt;O13,"1","0")</f>
        <v>0</v>
      </c>
    </row>
    <row r="14" spans="2:21" ht="14.25" thickBot="1">
      <c r="B14" s="1">
        <v>4</v>
      </c>
      <c r="C14" s="81" t="s">
        <v>201</v>
      </c>
      <c r="D14" s="29">
        <v>3</v>
      </c>
      <c r="E14" s="30" t="s">
        <v>58</v>
      </c>
      <c r="F14" s="31">
        <v>0</v>
      </c>
      <c r="G14" s="32">
        <v>0</v>
      </c>
      <c r="H14" s="30" t="s">
        <v>58</v>
      </c>
      <c r="I14" s="31">
        <v>2</v>
      </c>
      <c r="J14" s="32">
        <v>11</v>
      </c>
      <c r="K14" s="30" t="s">
        <v>58</v>
      </c>
      <c r="L14" s="31">
        <v>0</v>
      </c>
      <c r="M14" s="98"/>
      <c r="N14" s="99"/>
      <c r="O14" s="100"/>
      <c r="P14" s="33">
        <f>S14+T14+U14</f>
        <v>2</v>
      </c>
      <c r="Q14" s="33">
        <f>(D14+G14+J14)-(F14+I14+L14)</f>
        <v>12</v>
      </c>
      <c r="R14" s="33">
        <v>2</v>
      </c>
      <c r="S14" s="33" t="str">
        <f>IF(D14&gt;F14,"1","0")</f>
        <v>1</v>
      </c>
      <c r="T14" s="33" t="str">
        <f>IF(G14&gt;I14,"1","0")</f>
        <v>0</v>
      </c>
      <c r="U14" s="34" t="str">
        <f>IF(J14&gt;L14,"1","0")</f>
        <v>1</v>
      </c>
    </row>
    <row r="15" ht="13.5">
      <c r="C15" s="67"/>
    </row>
    <row r="16" ht="14.25" thickBot="1"/>
    <row r="17" spans="3:21" ht="14.25" thickBot="1">
      <c r="C17" s="8" t="s">
        <v>235</v>
      </c>
      <c r="D17" s="101" t="str">
        <f>C18</f>
        <v>横浜創学館</v>
      </c>
      <c r="E17" s="102"/>
      <c r="F17" s="103"/>
      <c r="G17" s="101" t="str">
        <f>C19</f>
        <v>松　　陽</v>
      </c>
      <c r="H17" s="102"/>
      <c r="I17" s="103"/>
      <c r="J17" s="101" t="str">
        <f>C20</f>
        <v>瀬 谷 西</v>
      </c>
      <c r="K17" s="102"/>
      <c r="L17" s="103"/>
      <c r="M17" s="101" t="str">
        <f>C21</f>
        <v>柏　　陽</v>
      </c>
      <c r="N17" s="102"/>
      <c r="O17" s="103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</row>
    <row r="18" spans="2:21" ht="14.25" thickTop="1">
      <c r="B18" s="1">
        <v>1</v>
      </c>
      <c r="C18" s="80" t="s">
        <v>202</v>
      </c>
      <c r="D18" s="104"/>
      <c r="E18" s="105"/>
      <c r="F18" s="106"/>
      <c r="G18" s="15">
        <v>10</v>
      </c>
      <c r="H18" s="16" t="s">
        <v>58</v>
      </c>
      <c r="I18" s="17">
        <v>0</v>
      </c>
      <c r="J18" s="15">
        <v>29</v>
      </c>
      <c r="K18" s="16" t="s">
        <v>58</v>
      </c>
      <c r="L18" s="17">
        <v>3</v>
      </c>
      <c r="M18" s="15">
        <v>7</v>
      </c>
      <c r="N18" s="16" t="s">
        <v>58</v>
      </c>
      <c r="O18" s="18">
        <v>0</v>
      </c>
      <c r="P18" s="19">
        <f>S18+T18+U18</f>
        <v>3</v>
      </c>
      <c r="Q18" s="19">
        <f>(G18+J18+M18)-(I18+L18+O18)</f>
        <v>43</v>
      </c>
      <c r="R18" s="19">
        <v>1</v>
      </c>
      <c r="S18" s="19" t="str">
        <f>IF(G18&gt;I18,"1","0")</f>
        <v>1</v>
      </c>
      <c r="T18" s="19" t="str">
        <f>IF(J18&gt;L18,"1","0")</f>
        <v>1</v>
      </c>
      <c r="U18" s="20" t="str">
        <f>IF(M18&gt;O18,"1","0")</f>
        <v>1</v>
      </c>
    </row>
    <row r="19" spans="2:21" ht="13.5">
      <c r="B19" s="1">
        <v>2</v>
      </c>
      <c r="C19" s="14" t="s">
        <v>236</v>
      </c>
      <c r="D19" s="21">
        <v>0</v>
      </c>
      <c r="E19" s="22" t="s">
        <v>58</v>
      </c>
      <c r="F19" s="23">
        <v>10</v>
      </c>
      <c r="G19" s="107"/>
      <c r="H19" s="108"/>
      <c r="I19" s="109"/>
      <c r="J19" s="24">
        <v>5</v>
      </c>
      <c r="K19" s="22" t="s">
        <v>58</v>
      </c>
      <c r="L19" s="23">
        <v>6</v>
      </c>
      <c r="M19" s="24">
        <v>0</v>
      </c>
      <c r="N19" s="22" t="s">
        <v>58</v>
      </c>
      <c r="O19" s="25">
        <v>12</v>
      </c>
      <c r="P19" s="26">
        <f>S19+T19+U19</f>
        <v>0</v>
      </c>
      <c r="Q19" s="26">
        <f>(D19+J19+M19)-(F19+L19+O19)</f>
        <v>-23</v>
      </c>
      <c r="R19" s="26">
        <v>4</v>
      </c>
      <c r="S19" s="26" t="str">
        <f>IF(D19&gt;F19,"1","0")</f>
        <v>0</v>
      </c>
      <c r="T19" s="26" t="str">
        <f>IF(J19&gt;L19,"1","0")</f>
        <v>0</v>
      </c>
      <c r="U19" s="27" t="str">
        <f>IF(M19&gt;O19,"1","0")</f>
        <v>0</v>
      </c>
    </row>
    <row r="20" spans="2:21" ht="13.5">
      <c r="B20" s="1">
        <v>3</v>
      </c>
      <c r="C20" s="14" t="s">
        <v>238</v>
      </c>
      <c r="D20" s="21">
        <v>3</v>
      </c>
      <c r="E20" s="22" t="s">
        <v>58</v>
      </c>
      <c r="F20" s="23">
        <v>29</v>
      </c>
      <c r="G20" s="24">
        <v>6</v>
      </c>
      <c r="H20" s="22" t="s">
        <v>58</v>
      </c>
      <c r="I20" s="23">
        <v>5</v>
      </c>
      <c r="J20" s="107"/>
      <c r="K20" s="108"/>
      <c r="L20" s="109"/>
      <c r="M20" s="24">
        <v>0</v>
      </c>
      <c r="N20" s="22" t="s">
        <v>58</v>
      </c>
      <c r="O20" s="25">
        <v>12</v>
      </c>
      <c r="P20" s="26">
        <f>S20+T20+U20</f>
        <v>1</v>
      </c>
      <c r="Q20" s="26">
        <f>(D20+G20+M20)-(F20+I20+O20)</f>
        <v>-37</v>
      </c>
      <c r="R20" s="26">
        <v>3</v>
      </c>
      <c r="S20" s="26" t="str">
        <f>IF(D20&gt;F20,"1","0")</f>
        <v>0</v>
      </c>
      <c r="T20" s="26" t="str">
        <f>IF(G20&gt;I20,"1","0")</f>
        <v>1</v>
      </c>
      <c r="U20" s="27" t="str">
        <f>IF(M20&gt;O20,"1","0")</f>
        <v>0</v>
      </c>
    </row>
    <row r="21" spans="2:21" ht="14.25" thickBot="1">
      <c r="B21" s="1">
        <v>4</v>
      </c>
      <c r="C21" s="81" t="s">
        <v>237</v>
      </c>
      <c r="D21" s="29">
        <v>0</v>
      </c>
      <c r="E21" s="30" t="s">
        <v>58</v>
      </c>
      <c r="F21" s="31">
        <v>7</v>
      </c>
      <c r="G21" s="32">
        <v>12</v>
      </c>
      <c r="H21" s="30" t="s">
        <v>58</v>
      </c>
      <c r="I21" s="31">
        <v>0</v>
      </c>
      <c r="J21" s="32">
        <v>12</v>
      </c>
      <c r="K21" s="30" t="s">
        <v>58</v>
      </c>
      <c r="L21" s="31">
        <v>0</v>
      </c>
      <c r="M21" s="98"/>
      <c r="N21" s="99"/>
      <c r="O21" s="100"/>
      <c r="P21" s="33">
        <f>S21+T21+U21</f>
        <v>2</v>
      </c>
      <c r="Q21" s="33">
        <f>(D21+G21+J21)-(F21+I21+L21)</f>
        <v>17</v>
      </c>
      <c r="R21" s="33">
        <v>2</v>
      </c>
      <c r="S21" s="33" t="str">
        <f>IF(D21&gt;F21,"1","0")</f>
        <v>0</v>
      </c>
      <c r="T21" s="33" t="str">
        <f>IF(G21&gt;I21,"1","0")</f>
        <v>1</v>
      </c>
      <c r="U21" s="34" t="str">
        <f>IF(J21&gt;L21,"1","0")</f>
        <v>1</v>
      </c>
    </row>
    <row r="22" ht="13.5">
      <c r="C22" s="67"/>
    </row>
    <row r="23" ht="14.25" thickBot="1"/>
    <row r="24" spans="3:21" ht="14.25" thickBot="1">
      <c r="C24" s="8" t="s">
        <v>239</v>
      </c>
      <c r="D24" s="101" t="str">
        <f>C25</f>
        <v>南</v>
      </c>
      <c r="E24" s="102"/>
      <c r="F24" s="103"/>
      <c r="G24" s="101" t="str">
        <f>C26</f>
        <v>神奈川大附</v>
      </c>
      <c r="H24" s="102"/>
      <c r="I24" s="103"/>
      <c r="J24" s="101" t="str">
        <f>C27</f>
        <v>金　　井</v>
      </c>
      <c r="K24" s="102"/>
      <c r="L24" s="103"/>
      <c r="M24" s="101" t="str">
        <f>C28</f>
        <v>旭</v>
      </c>
      <c r="N24" s="102"/>
      <c r="O24" s="103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</row>
    <row r="25" spans="2:21" ht="14.25" thickTop="1">
      <c r="B25" s="1">
        <v>1</v>
      </c>
      <c r="C25" s="80" t="s">
        <v>203</v>
      </c>
      <c r="D25" s="104"/>
      <c r="E25" s="105"/>
      <c r="F25" s="106"/>
      <c r="G25" s="15">
        <v>7</v>
      </c>
      <c r="H25" s="16" t="s">
        <v>58</v>
      </c>
      <c r="I25" s="17">
        <v>5</v>
      </c>
      <c r="J25" s="15">
        <v>5</v>
      </c>
      <c r="K25" s="16" t="s">
        <v>58</v>
      </c>
      <c r="L25" s="17">
        <v>1</v>
      </c>
      <c r="M25" s="15">
        <v>12</v>
      </c>
      <c r="N25" s="16" t="s">
        <v>58</v>
      </c>
      <c r="O25" s="18">
        <v>1</v>
      </c>
      <c r="P25" s="19">
        <f>S25+T25+U25</f>
        <v>3</v>
      </c>
      <c r="Q25" s="19">
        <f>(G25+J25+M25)-(I25+L25+O25)</f>
        <v>17</v>
      </c>
      <c r="R25" s="19">
        <v>1</v>
      </c>
      <c r="S25" s="19" t="str">
        <f>IF(G25&gt;I25,"1","0")</f>
        <v>1</v>
      </c>
      <c r="T25" s="19" t="str">
        <f>IF(J25&gt;L25,"1","0")</f>
        <v>1</v>
      </c>
      <c r="U25" s="20" t="str">
        <f>IF(M25&gt;O25,"1","0")</f>
        <v>1</v>
      </c>
    </row>
    <row r="26" spans="2:21" ht="13.5">
      <c r="B26" s="1">
        <v>2</v>
      </c>
      <c r="C26" s="80" t="s">
        <v>204</v>
      </c>
      <c r="D26" s="21">
        <v>5</v>
      </c>
      <c r="E26" s="22" t="s">
        <v>58</v>
      </c>
      <c r="F26" s="23">
        <v>7</v>
      </c>
      <c r="G26" s="107"/>
      <c r="H26" s="108"/>
      <c r="I26" s="109"/>
      <c r="J26" s="24">
        <v>6</v>
      </c>
      <c r="K26" s="22" t="s">
        <v>58</v>
      </c>
      <c r="L26" s="23">
        <v>3</v>
      </c>
      <c r="M26" s="24">
        <v>4</v>
      </c>
      <c r="N26" s="22" t="s">
        <v>58</v>
      </c>
      <c r="O26" s="25">
        <v>7</v>
      </c>
      <c r="P26" s="26">
        <f>S26+T26+U26</f>
        <v>1</v>
      </c>
      <c r="Q26" s="26">
        <f>(D26+J26+M26)-(F26+L26+O26)</f>
        <v>-2</v>
      </c>
      <c r="R26" s="26">
        <v>2</v>
      </c>
      <c r="S26" s="26" t="str">
        <f>IF(D26&gt;F26,"1","0")</f>
        <v>0</v>
      </c>
      <c r="T26" s="26" t="str">
        <f>IF(J26&gt;L26,"1","0")</f>
        <v>1</v>
      </c>
      <c r="U26" s="27" t="str">
        <f>IF(M26&gt;O26,"1","0")</f>
        <v>0</v>
      </c>
    </row>
    <row r="27" spans="2:22" ht="13.5">
      <c r="B27" s="1">
        <v>3</v>
      </c>
      <c r="C27" s="14" t="s">
        <v>240</v>
      </c>
      <c r="D27" s="21">
        <v>1</v>
      </c>
      <c r="E27" s="22" t="s">
        <v>58</v>
      </c>
      <c r="F27" s="23">
        <v>5</v>
      </c>
      <c r="G27" s="24">
        <v>3</v>
      </c>
      <c r="H27" s="22" t="s">
        <v>58</v>
      </c>
      <c r="I27" s="23">
        <v>6</v>
      </c>
      <c r="J27" s="107"/>
      <c r="K27" s="108"/>
      <c r="L27" s="109"/>
      <c r="M27" s="24">
        <v>7</v>
      </c>
      <c r="N27" s="22" t="s">
        <v>58</v>
      </c>
      <c r="O27" s="25">
        <v>3</v>
      </c>
      <c r="P27" s="26">
        <f>S27+T27+U27</f>
        <v>1</v>
      </c>
      <c r="Q27" s="26">
        <f>(D27+G27+M27)-(F27+I27+O27)</f>
        <v>-3</v>
      </c>
      <c r="R27" s="26">
        <v>3</v>
      </c>
      <c r="S27" s="26" t="str">
        <f>IF(D27&gt;F27,"1","0")</f>
        <v>0</v>
      </c>
      <c r="T27" s="26" t="str">
        <f>IF(G27&gt;I27,"1","0")</f>
        <v>0</v>
      </c>
      <c r="U27" s="27" t="str">
        <f>IF(M27&gt;O27,"1","0")</f>
        <v>1</v>
      </c>
      <c r="V27" s="35"/>
    </row>
    <row r="28" spans="2:22" ht="14.25" thickBot="1">
      <c r="B28" s="1">
        <v>4</v>
      </c>
      <c r="C28" s="28" t="s">
        <v>205</v>
      </c>
      <c r="D28" s="29">
        <v>1</v>
      </c>
      <c r="E28" s="30" t="s">
        <v>58</v>
      </c>
      <c r="F28" s="31">
        <v>12</v>
      </c>
      <c r="G28" s="32">
        <v>7</v>
      </c>
      <c r="H28" s="30" t="s">
        <v>58</v>
      </c>
      <c r="I28" s="31">
        <v>4</v>
      </c>
      <c r="J28" s="32">
        <v>3</v>
      </c>
      <c r="K28" s="30" t="s">
        <v>58</v>
      </c>
      <c r="L28" s="31">
        <v>7</v>
      </c>
      <c r="M28" s="98"/>
      <c r="N28" s="99"/>
      <c r="O28" s="100"/>
      <c r="P28" s="33">
        <f>S28+T28+U28</f>
        <v>1</v>
      </c>
      <c r="Q28" s="33">
        <f>(D28+G28+J28)-(F28+I28+L28)</f>
        <v>-12</v>
      </c>
      <c r="R28" s="33">
        <v>4</v>
      </c>
      <c r="S28" s="33" t="str">
        <f>IF(D28&gt;F28,"1","0")</f>
        <v>0</v>
      </c>
      <c r="T28" s="33" t="str">
        <f>IF(G28&gt;I28,"1","0")</f>
        <v>1</v>
      </c>
      <c r="U28" s="34" t="str">
        <f>IF(J28&gt;L28,"1","0")</f>
        <v>0</v>
      </c>
      <c r="V28" s="35"/>
    </row>
    <row r="29" ht="13.5">
      <c r="C29" s="67"/>
    </row>
    <row r="30" ht="14.25" thickBot="1"/>
    <row r="31" spans="3:21" ht="14.25" thickBot="1">
      <c r="C31" s="8" t="s">
        <v>241</v>
      </c>
      <c r="D31" s="101" t="str">
        <f>C32</f>
        <v>希望ヶ丘</v>
      </c>
      <c r="E31" s="102"/>
      <c r="F31" s="103"/>
      <c r="G31" s="101" t="str">
        <f>C33</f>
        <v>サレジオ学院</v>
      </c>
      <c r="H31" s="102"/>
      <c r="I31" s="103"/>
      <c r="J31" s="101" t="str">
        <f>C34</f>
        <v>日　　大</v>
      </c>
      <c r="K31" s="102"/>
      <c r="L31" s="103"/>
      <c r="M31" s="101" t="str">
        <f>C35</f>
        <v>商　　工</v>
      </c>
      <c r="N31" s="102"/>
      <c r="O31" s="103"/>
      <c r="P31" s="9" t="s">
        <v>0</v>
      </c>
      <c r="Q31" s="9" t="str">
        <f>IF(SUM(Q32:Q35)=0,"得失","#E")</f>
        <v>得失</v>
      </c>
      <c r="R31" s="9" t="s">
        <v>33</v>
      </c>
      <c r="S31" s="10"/>
      <c r="T31" s="10"/>
      <c r="U31" s="11"/>
    </row>
    <row r="32" spans="2:21" ht="14.25" thickTop="1">
      <c r="B32" s="1">
        <v>1</v>
      </c>
      <c r="C32" s="14" t="s">
        <v>206</v>
      </c>
      <c r="D32" s="104"/>
      <c r="E32" s="105"/>
      <c r="F32" s="106"/>
      <c r="G32" s="15">
        <v>6</v>
      </c>
      <c r="H32" s="16" t="s">
        <v>58</v>
      </c>
      <c r="I32" s="17">
        <v>2</v>
      </c>
      <c r="J32" s="15">
        <v>1</v>
      </c>
      <c r="K32" s="16" t="s">
        <v>58</v>
      </c>
      <c r="L32" s="17">
        <v>2</v>
      </c>
      <c r="M32" s="15">
        <v>0</v>
      </c>
      <c r="N32" s="16" t="s">
        <v>58</v>
      </c>
      <c r="O32" s="18">
        <v>2</v>
      </c>
      <c r="P32" s="19">
        <f>S32+T32+U32</f>
        <v>1</v>
      </c>
      <c r="Q32" s="19">
        <f>(G32+J32+M32)-(I32+L32+O32)</f>
        <v>1</v>
      </c>
      <c r="R32" s="19">
        <v>3</v>
      </c>
      <c r="S32" s="19" t="str">
        <f>IF(G32&gt;I32,"1","0")</f>
        <v>1</v>
      </c>
      <c r="T32" s="19" t="str">
        <f>IF(J32&gt;L32,"1","0")</f>
        <v>0</v>
      </c>
      <c r="U32" s="20" t="str">
        <f>IF(M32&gt;O32,"1","0")</f>
        <v>0</v>
      </c>
    </row>
    <row r="33" spans="2:21" ht="13.5">
      <c r="B33" s="1">
        <v>2</v>
      </c>
      <c r="C33" s="14" t="s">
        <v>207</v>
      </c>
      <c r="D33" s="21">
        <v>2</v>
      </c>
      <c r="E33" s="22" t="s">
        <v>58</v>
      </c>
      <c r="F33" s="23">
        <v>6</v>
      </c>
      <c r="G33" s="107"/>
      <c r="H33" s="108"/>
      <c r="I33" s="109"/>
      <c r="J33" s="24">
        <v>2</v>
      </c>
      <c r="K33" s="22" t="s">
        <v>58</v>
      </c>
      <c r="L33" s="23">
        <v>6</v>
      </c>
      <c r="M33" s="24">
        <v>1</v>
      </c>
      <c r="N33" s="22" t="s">
        <v>58</v>
      </c>
      <c r="O33" s="25">
        <v>7</v>
      </c>
      <c r="P33" s="26">
        <f>S33+T33+U33</f>
        <v>0</v>
      </c>
      <c r="Q33" s="26">
        <f>(D33+J33+M33)-(F33+L33+O33)</f>
        <v>-14</v>
      </c>
      <c r="R33" s="26">
        <v>4</v>
      </c>
      <c r="S33" s="26" t="str">
        <f>IF(D33&gt;F33,"1","0")</f>
        <v>0</v>
      </c>
      <c r="T33" s="26" t="str">
        <f>IF(J33&gt;L33,"1","0")</f>
        <v>0</v>
      </c>
      <c r="U33" s="27" t="str">
        <f>IF(M33&gt;O33,"1","0")</f>
        <v>0</v>
      </c>
    </row>
    <row r="34" spans="2:21" ht="13.5">
      <c r="B34" s="1">
        <v>3</v>
      </c>
      <c r="C34" s="80" t="s">
        <v>242</v>
      </c>
      <c r="D34" s="21">
        <v>2</v>
      </c>
      <c r="E34" s="22" t="s">
        <v>58</v>
      </c>
      <c r="F34" s="23">
        <v>1</v>
      </c>
      <c r="G34" s="24">
        <v>6</v>
      </c>
      <c r="H34" s="22" t="s">
        <v>58</v>
      </c>
      <c r="I34" s="23">
        <v>2</v>
      </c>
      <c r="J34" s="107"/>
      <c r="K34" s="108"/>
      <c r="L34" s="109"/>
      <c r="M34" s="24">
        <v>2</v>
      </c>
      <c r="N34" s="22" t="s">
        <v>58</v>
      </c>
      <c r="O34" s="25">
        <v>0</v>
      </c>
      <c r="P34" s="26">
        <f>S34+T34+U34</f>
        <v>3</v>
      </c>
      <c r="Q34" s="26">
        <f>(D34+G34+M34)-(F34+I34+O34)</f>
        <v>7</v>
      </c>
      <c r="R34" s="26">
        <v>1</v>
      </c>
      <c r="S34" s="26" t="str">
        <f>IF(D34&gt;F34,"1","0")</f>
        <v>1</v>
      </c>
      <c r="T34" s="26" t="str">
        <f>IF(G34&gt;I34,"1","0")</f>
        <v>1</v>
      </c>
      <c r="U34" s="27" t="str">
        <f>IF(M34&gt;O34,"1","0")</f>
        <v>1</v>
      </c>
    </row>
    <row r="35" spans="2:21" ht="14.25" thickBot="1">
      <c r="B35" s="1">
        <v>4</v>
      </c>
      <c r="C35" s="81" t="s">
        <v>243</v>
      </c>
      <c r="D35" s="29">
        <v>2</v>
      </c>
      <c r="E35" s="30" t="s">
        <v>58</v>
      </c>
      <c r="F35" s="31">
        <v>0</v>
      </c>
      <c r="G35" s="32">
        <v>7</v>
      </c>
      <c r="H35" s="30" t="s">
        <v>58</v>
      </c>
      <c r="I35" s="31">
        <v>1</v>
      </c>
      <c r="J35" s="32">
        <v>0</v>
      </c>
      <c r="K35" s="30" t="s">
        <v>58</v>
      </c>
      <c r="L35" s="31">
        <v>2</v>
      </c>
      <c r="M35" s="98"/>
      <c r="N35" s="99"/>
      <c r="O35" s="100"/>
      <c r="P35" s="33">
        <f>S35+T35+U35</f>
        <v>2</v>
      </c>
      <c r="Q35" s="33">
        <f>(D35+G35+J35)-(F35+I35+L35)</f>
        <v>6</v>
      </c>
      <c r="R35" s="33">
        <v>2</v>
      </c>
      <c r="S35" s="33" t="str">
        <f>IF(D35&gt;F35,"1","0")</f>
        <v>1</v>
      </c>
      <c r="T35" s="33" t="str">
        <f>IF(G35&gt;I35,"1","0")</f>
        <v>1</v>
      </c>
      <c r="U35" s="34" t="str">
        <f>IF(J35&gt;L35,"1","0")</f>
        <v>0</v>
      </c>
    </row>
    <row r="36" ht="13.5">
      <c r="C36" s="67"/>
    </row>
    <row r="37" ht="14.25" thickBot="1"/>
    <row r="38" spans="3:21" ht="14.25" thickBot="1">
      <c r="C38" s="8" t="s">
        <v>244</v>
      </c>
      <c r="D38" s="101" t="str">
        <f>C39</f>
        <v>桐蔭学園</v>
      </c>
      <c r="E38" s="102"/>
      <c r="F38" s="103"/>
      <c r="G38" s="101" t="str">
        <f>C40</f>
        <v>氷 取 沢</v>
      </c>
      <c r="H38" s="102"/>
      <c r="I38" s="103"/>
      <c r="J38" s="101" t="str">
        <f>C41</f>
        <v>光　　陵</v>
      </c>
      <c r="K38" s="102"/>
      <c r="L38" s="103"/>
      <c r="M38" s="101" t="str">
        <f>C42</f>
        <v>東</v>
      </c>
      <c r="N38" s="102"/>
      <c r="O38" s="103"/>
      <c r="P38" s="9" t="s">
        <v>0</v>
      </c>
      <c r="Q38" s="9" t="str">
        <f>IF(SUM(Q39:Q42)=0,"得失","#E")</f>
        <v>得失</v>
      </c>
      <c r="R38" s="9" t="s">
        <v>33</v>
      </c>
      <c r="S38" s="10"/>
      <c r="T38" s="10"/>
      <c r="U38" s="11"/>
    </row>
    <row r="39" spans="2:21" ht="14.25" thickTop="1">
      <c r="B39" s="1">
        <v>1</v>
      </c>
      <c r="C39" s="80" t="s">
        <v>208</v>
      </c>
      <c r="D39" s="104"/>
      <c r="E39" s="105"/>
      <c r="F39" s="106"/>
      <c r="G39" s="15">
        <v>10</v>
      </c>
      <c r="H39" s="16" t="s">
        <v>58</v>
      </c>
      <c r="I39" s="17">
        <v>0</v>
      </c>
      <c r="J39" s="15">
        <v>11</v>
      </c>
      <c r="K39" s="16" t="s">
        <v>58</v>
      </c>
      <c r="L39" s="17">
        <v>1</v>
      </c>
      <c r="M39" s="15">
        <v>13</v>
      </c>
      <c r="N39" s="16" t="s">
        <v>58</v>
      </c>
      <c r="O39" s="18">
        <v>3</v>
      </c>
      <c r="P39" s="19">
        <f>S39+T39+U39</f>
        <v>3</v>
      </c>
      <c r="Q39" s="19">
        <f>(G39+J39+M39)-(I39+L39+O39)</f>
        <v>30</v>
      </c>
      <c r="R39" s="19">
        <v>1</v>
      </c>
      <c r="S39" s="19" t="str">
        <f>IF(G39&gt;I39,"1","0")</f>
        <v>1</v>
      </c>
      <c r="T39" s="19" t="str">
        <f>IF(J39&gt;L39,"1","0")</f>
        <v>1</v>
      </c>
      <c r="U39" s="20" t="str">
        <f>IF(M39&gt;O39,"1","0")</f>
        <v>1</v>
      </c>
    </row>
    <row r="40" spans="2:21" ht="13.5">
      <c r="B40" s="1">
        <v>2</v>
      </c>
      <c r="C40" s="14" t="s">
        <v>246</v>
      </c>
      <c r="D40" s="21">
        <v>0</v>
      </c>
      <c r="E40" s="22" t="s">
        <v>58</v>
      </c>
      <c r="F40" s="23">
        <v>10</v>
      </c>
      <c r="G40" s="107"/>
      <c r="H40" s="108"/>
      <c r="I40" s="109"/>
      <c r="J40" s="24">
        <v>4</v>
      </c>
      <c r="K40" s="22" t="s">
        <v>58</v>
      </c>
      <c r="L40" s="23">
        <v>8</v>
      </c>
      <c r="M40" s="24">
        <v>5</v>
      </c>
      <c r="N40" s="22" t="s">
        <v>58</v>
      </c>
      <c r="O40" s="25">
        <v>7</v>
      </c>
      <c r="P40" s="26">
        <f>S40+T40+U40</f>
        <v>0</v>
      </c>
      <c r="Q40" s="26">
        <f>(D40+J40+M40)-(F40+L40+O40)</f>
        <v>-16</v>
      </c>
      <c r="R40" s="26">
        <v>4</v>
      </c>
      <c r="S40" s="26" t="str">
        <f>IF(D40&gt;F40,"1","0")</f>
        <v>0</v>
      </c>
      <c r="T40" s="26" t="str">
        <f>IF(J40&gt;L40,"1","0")</f>
        <v>0</v>
      </c>
      <c r="U40" s="27" t="str">
        <f>IF(M40&gt;O40,"1","0")</f>
        <v>0</v>
      </c>
    </row>
    <row r="41" spans="2:21" ht="13.5">
      <c r="B41" s="1">
        <v>3</v>
      </c>
      <c r="C41" s="14" t="s">
        <v>245</v>
      </c>
      <c r="D41" s="21">
        <v>1</v>
      </c>
      <c r="E41" s="22" t="s">
        <v>58</v>
      </c>
      <c r="F41" s="23">
        <v>11</v>
      </c>
      <c r="G41" s="24">
        <v>8</v>
      </c>
      <c r="H41" s="22" t="s">
        <v>58</v>
      </c>
      <c r="I41" s="23">
        <v>4</v>
      </c>
      <c r="J41" s="107"/>
      <c r="K41" s="108"/>
      <c r="L41" s="109"/>
      <c r="M41" s="24">
        <v>6</v>
      </c>
      <c r="N41" s="22" t="s">
        <v>58</v>
      </c>
      <c r="O41" s="25">
        <v>7</v>
      </c>
      <c r="P41" s="26">
        <f>S41+T41+U41</f>
        <v>1</v>
      </c>
      <c r="Q41" s="26">
        <f>(D41+G41+M41)-(F41+I41+O41)</f>
        <v>-7</v>
      </c>
      <c r="R41" s="26">
        <v>3</v>
      </c>
      <c r="S41" s="26" t="str">
        <f>IF(D41&gt;F41,"1","0")</f>
        <v>0</v>
      </c>
      <c r="T41" s="26" t="str">
        <f>IF(G41&gt;I41,"1","0")</f>
        <v>1</v>
      </c>
      <c r="U41" s="27" t="str">
        <f>IF(M41&gt;O41,"1","0")</f>
        <v>0</v>
      </c>
    </row>
    <row r="42" spans="2:21" ht="14.25" thickBot="1">
      <c r="B42" s="1">
        <v>4</v>
      </c>
      <c r="C42" s="81" t="s">
        <v>209</v>
      </c>
      <c r="D42" s="29">
        <v>3</v>
      </c>
      <c r="E42" s="30" t="s">
        <v>58</v>
      </c>
      <c r="F42" s="31">
        <v>13</v>
      </c>
      <c r="G42" s="32">
        <v>7</v>
      </c>
      <c r="H42" s="30" t="s">
        <v>58</v>
      </c>
      <c r="I42" s="31">
        <v>5</v>
      </c>
      <c r="J42" s="32">
        <v>7</v>
      </c>
      <c r="K42" s="30" t="s">
        <v>58</v>
      </c>
      <c r="L42" s="31">
        <v>6</v>
      </c>
      <c r="M42" s="98"/>
      <c r="N42" s="99"/>
      <c r="O42" s="100"/>
      <c r="P42" s="33">
        <f>S42+T42+U42</f>
        <v>2</v>
      </c>
      <c r="Q42" s="33">
        <f>(D42+G42+J42)-(F42+I42+L42)</f>
        <v>-7</v>
      </c>
      <c r="R42" s="33">
        <v>2</v>
      </c>
      <c r="S42" s="33" t="str">
        <f>IF(D42&gt;F42,"1","0")</f>
        <v>0</v>
      </c>
      <c r="T42" s="33" t="str">
        <f>IF(G42&gt;I42,"1","0")</f>
        <v>1</v>
      </c>
      <c r="U42" s="34" t="str">
        <f>IF(J42&gt;L42,"1","0")</f>
        <v>1</v>
      </c>
    </row>
    <row r="43" spans="3:10" ht="13.5">
      <c r="C43" s="67"/>
      <c r="J43" s="4"/>
    </row>
    <row r="44" ht="14.25" thickBot="1"/>
    <row r="45" spans="3:21" ht="14.25" thickBot="1">
      <c r="C45" s="8" t="s">
        <v>247</v>
      </c>
      <c r="D45" s="101" t="str">
        <f>C46</f>
        <v>金　　沢</v>
      </c>
      <c r="E45" s="102"/>
      <c r="F45" s="103"/>
      <c r="G45" s="101" t="str">
        <f>C47</f>
        <v>上　　郷</v>
      </c>
      <c r="H45" s="102"/>
      <c r="I45" s="103"/>
      <c r="J45" s="101" t="str">
        <f>C48</f>
        <v>磯 子 工</v>
      </c>
      <c r="K45" s="102"/>
      <c r="L45" s="103"/>
      <c r="M45" s="101" t="str">
        <f>C49</f>
        <v>城　　郷</v>
      </c>
      <c r="N45" s="102"/>
      <c r="O45" s="103"/>
      <c r="P45" s="9" t="s">
        <v>0</v>
      </c>
      <c r="Q45" s="9" t="str">
        <f>IF(SUM(Q46:Q49)=0,"得失","#E")</f>
        <v>得失</v>
      </c>
      <c r="R45" s="9" t="s">
        <v>33</v>
      </c>
      <c r="S45" s="10"/>
      <c r="T45" s="10"/>
      <c r="U45" s="11"/>
    </row>
    <row r="46" spans="2:21" ht="14.25" thickTop="1">
      <c r="B46" s="1">
        <v>1</v>
      </c>
      <c r="C46" s="80" t="s">
        <v>248</v>
      </c>
      <c r="D46" s="104"/>
      <c r="E46" s="105"/>
      <c r="F46" s="106"/>
      <c r="G46" s="15">
        <v>3</v>
      </c>
      <c r="H46" s="16" t="s">
        <v>58</v>
      </c>
      <c r="I46" s="17">
        <v>0</v>
      </c>
      <c r="J46" s="15">
        <v>12</v>
      </c>
      <c r="K46" s="16" t="s">
        <v>58</v>
      </c>
      <c r="L46" s="17">
        <v>2</v>
      </c>
      <c r="M46" s="15">
        <v>2</v>
      </c>
      <c r="N46" s="16" t="s">
        <v>58</v>
      </c>
      <c r="O46" s="18">
        <v>1</v>
      </c>
      <c r="P46" s="19">
        <f>S46+T46+U46</f>
        <v>3</v>
      </c>
      <c r="Q46" s="19">
        <f>(G46+J46+M46)-(I46+L46+O46)</f>
        <v>14</v>
      </c>
      <c r="R46" s="19">
        <v>1</v>
      </c>
      <c r="S46" s="19" t="str">
        <f>IF(G46&gt;I46,"1","0")</f>
        <v>1</v>
      </c>
      <c r="T46" s="19" t="str">
        <f>IF(J46&gt;L46,"1","0")</f>
        <v>1</v>
      </c>
      <c r="U46" s="20" t="str">
        <f>IF(M46&gt;O46,"1","0")</f>
        <v>1</v>
      </c>
    </row>
    <row r="47" spans="2:21" ht="13.5">
      <c r="B47" s="1">
        <v>2</v>
      </c>
      <c r="C47" s="80" t="s">
        <v>249</v>
      </c>
      <c r="D47" s="21">
        <v>0</v>
      </c>
      <c r="E47" s="22" t="s">
        <v>58</v>
      </c>
      <c r="F47" s="23">
        <v>3</v>
      </c>
      <c r="G47" s="107"/>
      <c r="H47" s="108"/>
      <c r="I47" s="109"/>
      <c r="J47" s="24">
        <v>6</v>
      </c>
      <c r="K47" s="22" t="s">
        <v>58</v>
      </c>
      <c r="L47" s="23">
        <v>4</v>
      </c>
      <c r="M47" s="24">
        <v>7</v>
      </c>
      <c r="N47" s="22" t="s">
        <v>58</v>
      </c>
      <c r="O47" s="25">
        <v>2</v>
      </c>
      <c r="P47" s="26">
        <f>S47+T47+U47</f>
        <v>2</v>
      </c>
      <c r="Q47" s="26">
        <f>(D47+J47+M47)-(F47+L47+O47)</f>
        <v>4</v>
      </c>
      <c r="R47" s="26">
        <v>2</v>
      </c>
      <c r="S47" s="26" t="str">
        <f>IF(D47&gt;F47,"1","0")</f>
        <v>0</v>
      </c>
      <c r="T47" s="26" t="str">
        <f>IF(J47&gt;L47,"1","0")</f>
        <v>1</v>
      </c>
      <c r="U47" s="27" t="str">
        <f>IF(M47&gt;O47,"1","0")</f>
        <v>1</v>
      </c>
    </row>
    <row r="48" spans="2:22" ht="13.5">
      <c r="B48" s="1">
        <v>3</v>
      </c>
      <c r="C48" s="14" t="s">
        <v>251</v>
      </c>
      <c r="D48" s="21">
        <v>2</v>
      </c>
      <c r="E48" s="22" t="s">
        <v>58</v>
      </c>
      <c r="F48" s="23">
        <v>12</v>
      </c>
      <c r="G48" s="24">
        <v>4</v>
      </c>
      <c r="H48" s="22" t="s">
        <v>58</v>
      </c>
      <c r="I48" s="23">
        <v>6</v>
      </c>
      <c r="J48" s="107"/>
      <c r="K48" s="108"/>
      <c r="L48" s="109"/>
      <c r="M48" s="24">
        <v>1</v>
      </c>
      <c r="N48" s="22" t="s">
        <v>58</v>
      </c>
      <c r="O48" s="25">
        <v>8</v>
      </c>
      <c r="P48" s="26">
        <f>S48+T48+U48</f>
        <v>0</v>
      </c>
      <c r="Q48" s="26">
        <f>(D48+G48+M48)-(F48+I48+O48)</f>
        <v>-19</v>
      </c>
      <c r="R48" s="26">
        <v>4</v>
      </c>
      <c r="S48" s="26" t="str">
        <f>IF(D48&gt;F48,"1","0")</f>
        <v>0</v>
      </c>
      <c r="T48" s="26" t="str">
        <f>IF(G48&gt;I48,"1","0")</f>
        <v>0</v>
      </c>
      <c r="U48" s="27" t="str">
        <f>IF(M48&gt;O48,"1","0")</f>
        <v>0</v>
      </c>
      <c r="V48" s="36"/>
    </row>
    <row r="49" spans="2:22" ht="14.25" thickBot="1">
      <c r="B49" s="1">
        <v>4</v>
      </c>
      <c r="C49" s="28" t="s">
        <v>250</v>
      </c>
      <c r="D49" s="29">
        <v>1</v>
      </c>
      <c r="E49" s="30" t="s">
        <v>58</v>
      </c>
      <c r="F49" s="31">
        <v>2</v>
      </c>
      <c r="G49" s="32">
        <v>2</v>
      </c>
      <c r="H49" s="30" t="s">
        <v>58</v>
      </c>
      <c r="I49" s="31">
        <v>7</v>
      </c>
      <c r="J49" s="32">
        <v>8</v>
      </c>
      <c r="K49" s="30" t="s">
        <v>58</v>
      </c>
      <c r="L49" s="31">
        <v>1</v>
      </c>
      <c r="M49" s="98"/>
      <c r="N49" s="99"/>
      <c r="O49" s="100"/>
      <c r="P49" s="33">
        <f>S49+T49+U49</f>
        <v>1</v>
      </c>
      <c r="Q49" s="33">
        <f>(D49+G49+J49)-(F49+I49+L49)</f>
        <v>1</v>
      </c>
      <c r="R49" s="33">
        <v>3</v>
      </c>
      <c r="S49" s="33" t="str">
        <f>IF(D49&gt;F49,"1","0")</f>
        <v>0</v>
      </c>
      <c r="T49" s="33" t="str">
        <f>IF(G49&gt;I49,"1","0")</f>
        <v>0</v>
      </c>
      <c r="U49" s="34" t="str">
        <f>IF(J49&gt;L49,"1","0")</f>
        <v>1</v>
      </c>
      <c r="V49" s="36"/>
    </row>
    <row r="50" ht="13.5">
      <c r="C50" s="67"/>
    </row>
    <row r="51" ht="14.25" thickBot="1"/>
    <row r="52" spans="3:21" ht="14.25" thickBot="1">
      <c r="C52" s="8" t="s">
        <v>252</v>
      </c>
      <c r="D52" s="101" t="str">
        <f>C53</f>
        <v>戸　　塚</v>
      </c>
      <c r="E52" s="102"/>
      <c r="F52" s="103"/>
      <c r="G52" s="101" t="str">
        <f>C54</f>
        <v>鶴　　見</v>
      </c>
      <c r="H52" s="102"/>
      <c r="I52" s="103"/>
      <c r="J52" s="101" t="str">
        <f>C55</f>
        <v>横浜緑ヶ丘</v>
      </c>
      <c r="K52" s="102"/>
      <c r="L52" s="103"/>
      <c r="M52" s="101" t="str">
        <f>C56</f>
        <v>元 石 川</v>
      </c>
      <c r="N52" s="102"/>
      <c r="O52" s="103"/>
      <c r="P52" s="9" t="s">
        <v>0</v>
      </c>
      <c r="Q52" s="9" t="str">
        <f>IF(SUM(Q53:Q56)=0,"得失","#E")</f>
        <v>得失</v>
      </c>
      <c r="R52" s="9" t="s">
        <v>33</v>
      </c>
      <c r="S52" s="10"/>
      <c r="T52" s="10"/>
      <c r="U52" s="11"/>
    </row>
    <row r="53" spans="2:21" ht="14.25" thickTop="1">
      <c r="B53" s="1">
        <v>1</v>
      </c>
      <c r="C53" s="14" t="s">
        <v>253</v>
      </c>
      <c r="D53" s="104"/>
      <c r="E53" s="105"/>
      <c r="F53" s="106"/>
      <c r="G53" s="15">
        <v>4</v>
      </c>
      <c r="H53" s="16" t="s">
        <v>58</v>
      </c>
      <c r="I53" s="17">
        <v>2</v>
      </c>
      <c r="J53" s="15">
        <v>1</v>
      </c>
      <c r="K53" s="16" t="s">
        <v>58</v>
      </c>
      <c r="L53" s="17">
        <v>6</v>
      </c>
      <c r="M53" s="15">
        <v>4</v>
      </c>
      <c r="N53" s="16" t="s">
        <v>58</v>
      </c>
      <c r="O53" s="18">
        <v>5</v>
      </c>
      <c r="P53" s="19">
        <f>S53+T53+U53</f>
        <v>1</v>
      </c>
      <c r="Q53" s="19">
        <f>(G53+J53+M53)-(I53+L53+O53)</f>
        <v>-4</v>
      </c>
      <c r="R53" s="19">
        <v>3</v>
      </c>
      <c r="S53" s="19" t="str">
        <f>IF(G53&gt;I53,"1","0")</f>
        <v>1</v>
      </c>
      <c r="T53" s="19" t="str">
        <f>IF(J53&gt;L53,"1","0")</f>
        <v>0</v>
      </c>
      <c r="U53" s="20" t="str">
        <f>IF(M53&gt;O53,"1","0")</f>
        <v>0</v>
      </c>
    </row>
    <row r="54" spans="2:21" ht="13.5">
      <c r="B54" s="1">
        <v>2</v>
      </c>
      <c r="C54" s="80" t="s">
        <v>254</v>
      </c>
      <c r="D54" s="21">
        <v>2</v>
      </c>
      <c r="E54" s="22" t="s">
        <v>58</v>
      </c>
      <c r="F54" s="23">
        <v>4</v>
      </c>
      <c r="G54" s="107"/>
      <c r="H54" s="108"/>
      <c r="I54" s="109"/>
      <c r="J54" s="24">
        <v>5</v>
      </c>
      <c r="K54" s="22" t="s">
        <v>58</v>
      </c>
      <c r="L54" s="23">
        <v>9</v>
      </c>
      <c r="M54" s="24">
        <v>13</v>
      </c>
      <c r="N54" s="22" t="s">
        <v>58</v>
      </c>
      <c r="O54" s="25">
        <v>3</v>
      </c>
      <c r="P54" s="26">
        <f>S54+T54+U54</f>
        <v>1</v>
      </c>
      <c r="Q54" s="26">
        <f>(D54+J54+M54)-(F54+L54+O54)</f>
        <v>4</v>
      </c>
      <c r="R54" s="26">
        <v>2</v>
      </c>
      <c r="S54" s="26" t="str">
        <f>IF(D54&gt;F54,"1","0")</f>
        <v>0</v>
      </c>
      <c r="T54" s="26" t="str">
        <f>IF(J54&gt;L54,"1","0")</f>
        <v>0</v>
      </c>
      <c r="U54" s="27" t="str">
        <f>IF(M54&gt;O54,"1","0")</f>
        <v>1</v>
      </c>
    </row>
    <row r="55" spans="2:22" ht="13.5">
      <c r="B55" s="1">
        <v>3</v>
      </c>
      <c r="C55" s="80" t="s">
        <v>210</v>
      </c>
      <c r="D55" s="21">
        <v>6</v>
      </c>
      <c r="E55" s="22" t="s">
        <v>58</v>
      </c>
      <c r="F55" s="23">
        <v>1</v>
      </c>
      <c r="G55" s="24">
        <v>9</v>
      </c>
      <c r="H55" s="22" t="s">
        <v>58</v>
      </c>
      <c r="I55" s="23">
        <v>5</v>
      </c>
      <c r="J55" s="107"/>
      <c r="K55" s="108"/>
      <c r="L55" s="109"/>
      <c r="M55" s="24">
        <v>8</v>
      </c>
      <c r="N55" s="22" t="s">
        <v>58</v>
      </c>
      <c r="O55" s="25">
        <v>1</v>
      </c>
      <c r="P55" s="26">
        <f>S55+T55+U55</f>
        <v>3</v>
      </c>
      <c r="Q55" s="26">
        <f>(D55+G55+M55)-(F55+I55+O55)</f>
        <v>16</v>
      </c>
      <c r="R55" s="26">
        <v>1</v>
      </c>
      <c r="S55" s="26" t="str">
        <f>IF(D55&gt;F55,"1","0")</f>
        <v>1</v>
      </c>
      <c r="T55" s="26" t="str">
        <f>IF(G55&gt;I55,"1","0")</f>
        <v>1</v>
      </c>
      <c r="U55" s="27" t="str">
        <f>IF(M55&gt;O55,"1","0")</f>
        <v>1</v>
      </c>
      <c r="V55" s="36"/>
    </row>
    <row r="56" spans="2:22" ht="14.25" thickBot="1">
      <c r="B56" s="1">
        <v>4</v>
      </c>
      <c r="C56" s="28" t="s">
        <v>255</v>
      </c>
      <c r="D56" s="29">
        <v>5</v>
      </c>
      <c r="E56" s="30" t="s">
        <v>58</v>
      </c>
      <c r="F56" s="31">
        <v>4</v>
      </c>
      <c r="G56" s="32">
        <v>3</v>
      </c>
      <c r="H56" s="30" t="s">
        <v>58</v>
      </c>
      <c r="I56" s="31">
        <v>13</v>
      </c>
      <c r="J56" s="32">
        <v>1</v>
      </c>
      <c r="K56" s="30" t="s">
        <v>58</v>
      </c>
      <c r="L56" s="31">
        <v>8</v>
      </c>
      <c r="M56" s="98"/>
      <c r="N56" s="99"/>
      <c r="O56" s="100"/>
      <c r="P56" s="33">
        <f>S56+T56+U56</f>
        <v>1</v>
      </c>
      <c r="Q56" s="33">
        <f>(D56+G56+J56)-(F56+I56+L56)</f>
        <v>-16</v>
      </c>
      <c r="R56" s="33">
        <v>4</v>
      </c>
      <c r="S56" s="33" t="str">
        <f>IF(D56&gt;F56,"1","0")</f>
        <v>1</v>
      </c>
      <c r="T56" s="33" t="str">
        <f>IF(G56&gt;I56,"1","0")</f>
        <v>0</v>
      </c>
      <c r="U56" s="34" t="str">
        <f>IF(J56&gt;L56,"1","0")</f>
        <v>0</v>
      </c>
      <c r="V56" s="36"/>
    </row>
    <row r="57" ht="13.5">
      <c r="C57" s="67"/>
    </row>
    <row r="58" ht="14.25" thickBot="1"/>
    <row r="59" spans="3:21" ht="14.25" thickBot="1">
      <c r="C59" s="8" t="s">
        <v>256</v>
      </c>
      <c r="D59" s="101" t="str">
        <f>C60</f>
        <v>武　　相</v>
      </c>
      <c r="E59" s="102"/>
      <c r="F59" s="103"/>
      <c r="G59" s="101" t="str">
        <f>C61</f>
        <v>横浜南陵</v>
      </c>
      <c r="H59" s="102"/>
      <c r="I59" s="103"/>
      <c r="J59" s="101" t="str">
        <f>C62</f>
        <v>横浜緑園総合</v>
      </c>
      <c r="K59" s="102"/>
      <c r="L59" s="103"/>
      <c r="M59" s="101" t="str">
        <f>C63</f>
        <v>港　　北</v>
      </c>
      <c r="N59" s="102"/>
      <c r="O59" s="103"/>
      <c r="P59" s="9" t="s">
        <v>0</v>
      </c>
      <c r="Q59" s="9" t="str">
        <f>IF(SUM(Q60:Q63)=0,"得失","#E")</f>
        <v>得失</v>
      </c>
      <c r="R59" s="9" t="s">
        <v>33</v>
      </c>
      <c r="S59" s="10"/>
      <c r="T59" s="10"/>
      <c r="U59" s="11"/>
    </row>
    <row r="60" spans="2:21" ht="14.25" thickTop="1">
      <c r="B60" s="1">
        <v>1</v>
      </c>
      <c r="C60" s="80" t="s">
        <v>257</v>
      </c>
      <c r="D60" s="104"/>
      <c r="E60" s="105"/>
      <c r="F60" s="106"/>
      <c r="G60" s="15">
        <v>6</v>
      </c>
      <c r="H60" s="16" t="s">
        <v>58</v>
      </c>
      <c r="I60" s="17">
        <v>1</v>
      </c>
      <c r="J60" s="15">
        <v>10</v>
      </c>
      <c r="K60" s="16" t="s">
        <v>58</v>
      </c>
      <c r="L60" s="17">
        <v>0</v>
      </c>
      <c r="M60" s="15">
        <v>9</v>
      </c>
      <c r="N60" s="16" t="s">
        <v>58</v>
      </c>
      <c r="O60" s="18">
        <v>1</v>
      </c>
      <c r="P60" s="19">
        <f>S60+T60+U60</f>
        <v>3</v>
      </c>
      <c r="Q60" s="19">
        <f>(G60+J60+M60)-(I60+L60+O60)</f>
        <v>23</v>
      </c>
      <c r="R60" s="19">
        <v>1</v>
      </c>
      <c r="S60" s="19" t="str">
        <f>IF(G60&gt;I60,"1","0")</f>
        <v>1</v>
      </c>
      <c r="T60" s="19" t="str">
        <f>IF(J60&gt;L60,"1","0")</f>
        <v>1</v>
      </c>
      <c r="U60" s="20" t="str">
        <f>IF(M60&gt;O60,"1","0")</f>
        <v>1</v>
      </c>
    </row>
    <row r="61" spans="2:21" ht="13.5">
      <c r="B61" s="1">
        <v>2</v>
      </c>
      <c r="C61" s="80" t="s">
        <v>211</v>
      </c>
      <c r="D61" s="21">
        <v>1</v>
      </c>
      <c r="E61" s="22" t="s">
        <v>58</v>
      </c>
      <c r="F61" s="23">
        <v>6</v>
      </c>
      <c r="G61" s="107"/>
      <c r="H61" s="108"/>
      <c r="I61" s="109"/>
      <c r="J61" s="24">
        <v>12</v>
      </c>
      <c r="K61" s="22" t="s">
        <v>58</v>
      </c>
      <c r="L61" s="23">
        <v>5</v>
      </c>
      <c r="M61" s="24">
        <v>7</v>
      </c>
      <c r="N61" s="22" t="s">
        <v>58</v>
      </c>
      <c r="O61" s="25">
        <v>2</v>
      </c>
      <c r="P61" s="26">
        <f>S61+T61+U61</f>
        <v>2</v>
      </c>
      <c r="Q61" s="26">
        <f>(D61+J61+M61)-(F61+L61+O61)</f>
        <v>7</v>
      </c>
      <c r="R61" s="26">
        <v>2</v>
      </c>
      <c r="S61" s="26" t="str">
        <f>IF(D61&gt;F61,"1","0")</f>
        <v>0</v>
      </c>
      <c r="T61" s="26" t="str">
        <f>IF(J61&gt;L61,"1","0")</f>
        <v>1</v>
      </c>
      <c r="U61" s="27" t="str">
        <f>IF(M61&gt;O61,"1","0")</f>
        <v>1</v>
      </c>
    </row>
    <row r="62" spans="2:21" ht="13.5">
      <c r="B62" s="1">
        <v>3</v>
      </c>
      <c r="C62" s="14" t="s">
        <v>212</v>
      </c>
      <c r="D62" s="21">
        <v>0</v>
      </c>
      <c r="E62" s="22" t="s">
        <v>58</v>
      </c>
      <c r="F62" s="23">
        <v>10</v>
      </c>
      <c r="G62" s="24">
        <v>5</v>
      </c>
      <c r="H62" s="22" t="s">
        <v>58</v>
      </c>
      <c r="I62" s="23">
        <v>12</v>
      </c>
      <c r="J62" s="107"/>
      <c r="K62" s="108"/>
      <c r="L62" s="109"/>
      <c r="M62" s="24">
        <v>1</v>
      </c>
      <c r="N62" s="22" t="s">
        <v>58</v>
      </c>
      <c r="O62" s="25">
        <v>8</v>
      </c>
      <c r="P62" s="26">
        <f>S62+T62+U62</f>
        <v>0</v>
      </c>
      <c r="Q62" s="26">
        <f>(D62+G62+M62)-(F62+I62+O62)</f>
        <v>-24</v>
      </c>
      <c r="R62" s="26">
        <v>4</v>
      </c>
      <c r="S62" s="26" t="str">
        <f>IF(D62&gt;F62,"1","0")</f>
        <v>0</v>
      </c>
      <c r="T62" s="26" t="str">
        <f>IF(G62&gt;I62,"1","0")</f>
        <v>0</v>
      </c>
      <c r="U62" s="27" t="str">
        <f>IF(M62&gt;O62,"1","0")</f>
        <v>0</v>
      </c>
    </row>
    <row r="63" spans="2:21" ht="14.25" thickBot="1">
      <c r="B63" s="1">
        <v>4</v>
      </c>
      <c r="C63" s="28" t="s">
        <v>258</v>
      </c>
      <c r="D63" s="29">
        <v>1</v>
      </c>
      <c r="E63" s="30" t="s">
        <v>58</v>
      </c>
      <c r="F63" s="31">
        <v>9</v>
      </c>
      <c r="G63" s="32">
        <v>2</v>
      </c>
      <c r="H63" s="30" t="s">
        <v>58</v>
      </c>
      <c r="I63" s="31">
        <v>7</v>
      </c>
      <c r="J63" s="32">
        <v>8</v>
      </c>
      <c r="K63" s="30" t="s">
        <v>58</v>
      </c>
      <c r="L63" s="31">
        <v>1</v>
      </c>
      <c r="M63" s="98"/>
      <c r="N63" s="99"/>
      <c r="O63" s="100"/>
      <c r="P63" s="33">
        <f>S63+T63+U63</f>
        <v>1</v>
      </c>
      <c r="Q63" s="33">
        <f>(D63+G63+J63)-(F63+I63+L63)</f>
        <v>-6</v>
      </c>
      <c r="R63" s="33">
        <v>3</v>
      </c>
      <c r="S63" s="33" t="str">
        <f>IF(D63&gt;F63,"1","0")</f>
        <v>0</v>
      </c>
      <c r="T63" s="33" t="str">
        <f>IF(G63&gt;I63,"1","0")</f>
        <v>0</v>
      </c>
      <c r="U63" s="34" t="str">
        <f>IF(J63&gt;L63,"1","0")</f>
        <v>1</v>
      </c>
    </row>
    <row r="64" ht="13.5">
      <c r="C64" s="67"/>
    </row>
    <row r="65" ht="14.25" thickBot="1"/>
    <row r="66" spans="3:21" ht="14.25" thickBot="1">
      <c r="C66" s="8" t="s">
        <v>259</v>
      </c>
      <c r="D66" s="101" t="str">
        <f>C67</f>
        <v>川　　和</v>
      </c>
      <c r="E66" s="102"/>
      <c r="F66" s="103"/>
      <c r="G66" s="101" t="str">
        <f>C68</f>
        <v>横浜立野</v>
      </c>
      <c r="H66" s="102"/>
      <c r="I66" s="103"/>
      <c r="J66" s="101" t="str">
        <f>C69</f>
        <v>新　　羽</v>
      </c>
      <c r="K66" s="102"/>
      <c r="L66" s="103"/>
      <c r="M66" s="101" t="str">
        <f>C70</f>
        <v>横浜学園</v>
      </c>
      <c r="N66" s="102"/>
      <c r="O66" s="103"/>
      <c r="P66" s="9" t="s">
        <v>0</v>
      </c>
      <c r="Q66" s="9" t="str">
        <f>IF(SUM(Q67:Q70)=0,"得失","#E")</f>
        <v>得失</v>
      </c>
      <c r="R66" s="9" t="s">
        <v>33</v>
      </c>
      <c r="S66" s="10"/>
      <c r="T66" s="10"/>
      <c r="U66" s="11"/>
    </row>
    <row r="67" spans="2:21" ht="14.25" thickTop="1">
      <c r="B67" s="1">
        <v>1</v>
      </c>
      <c r="C67" s="80" t="s">
        <v>260</v>
      </c>
      <c r="D67" s="104"/>
      <c r="E67" s="105"/>
      <c r="F67" s="106"/>
      <c r="G67" s="15">
        <v>4</v>
      </c>
      <c r="H67" s="16" t="s">
        <v>58</v>
      </c>
      <c r="I67" s="17">
        <v>3</v>
      </c>
      <c r="J67" s="15">
        <v>7</v>
      </c>
      <c r="K67" s="16" t="s">
        <v>58</v>
      </c>
      <c r="L67" s="17">
        <v>0</v>
      </c>
      <c r="M67" s="15">
        <v>7</v>
      </c>
      <c r="N67" s="16" t="s">
        <v>58</v>
      </c>
      <c r="O67" s="18">
        <v>1</v>
      </c>
      <c r="P67" s="19">
        <f>S67+T67+U67</f>
        <v>3</v>
      </c>
      <c r="Q67" s="19">
        <f>(G67+J67+M67)-(I67+L67+O67)</f>
        <v>14</v>
      </c>
      <c r="R67" s="19">
        <v>1</v>
      </c>
      <c r="S67" s="19" t="str">
        <f>IF(G67&gt;I67,"1","0")</f>
        <v>1</v>
      </c>
      <c r="T67" s="19" t="str">
        <f>IF(J67&gt;L67,"1","0")</f>
        <v>1</v>
      </c>
      <c r="U67" s="20" t="str">
        <f>IF(M67&gt;O67,"1","0")</f>
        <v>1</v>
      </c>
    </row>
    <row r="68" spans="2:21" ht="13.5">
      <c r="B68" s="1">
        <v>2</v>
      </c>
      <c r="C68" s="14" t="s">
        <v>213</v>
      </c>
      <c r="D68" s="21">
        <v>3</v>
      </c>
      <c r="E68" s="22" t="s">
        <v>58</v>
      </c>
      <c r="F68" s="23">
        <v>4</v>
      </c>
      <c r="G68" s="107"/>
      <c r="H68" s="108"/>
      <c r="I68" s="109"/>
      <c r="J68" s="24">
        <v>2</v>
      </c>
      <c r="K68" s="22" t="s">
        <v>58</v>
      </c>
      <c r="L68" s="23">
        <v>3</v>
      </c>
      <c r="M68" s="24">
        <v>8</v>
      </c>
      <c r="N68" s="22" t="s">
        <v>58</v>
      </c>
      <c r="O68" s="25">
        <v>9</v>
      </c>
      <c r="P68" s="26">
        <f>S68+T68+U68</f>
        <v>0</v>
      </c>
      <c r="Q68" s="26">
        <f>(D68+J68+M68)-(F68+L68+O68)</f>
        <v>-3</v>
      </c>
      <c r="R68" s="26">
        <v>4</v>
      </c>
      <c r="S68" s="26" t="str">
        <f>IF(D68&gt;F68,"1","0")</f>
        <v>0</v>
      </c>
      <c r="T68" s="26" t="str">
        <f>IF(J68&gt;L68,"1","0")</f>
        <v>0</v>
      </c>
      <c r="U68" s="27" t="str">
        <f>IF(M68&gt;O68,"1","0")</f>
        <v>0</v>
      </c>
    </row>
    <row r="69" spans="2:21" ht="13.5">
      <c r="B69" s="1">
        <v>3</v>
      </c>
      <c r="C69" s="14" t="s">
        <v>261</v>
      </c>
      <c r="D69" s="21">
        <v>0</v>
      </c>
      <c r="E69" s="22" t="s">
        <v>58</v>
      </c>
      <c r="F69" s="23">
        <v>7</v>
      </c>
      <c r="G69" s="24">
        <v>3</v>
      </c>
      <c r="H69" s="22" t="s">
        <v>58</v>
      </c>
      <c r="I69" s="23">
        <v>2</v>
      </c>
      <c r="J69" s="107"/>
      <c r="K69" s="108"/>
      <c r="L69" s="109"/>
      <c r="M69" s="24">
        <v>4</v>
      </c>
      <c r="N69" s="22" t="s">
        <v>58</v>
      </c>
      <c r="O69" s="25">
        <v>5</v>
      </c>
      <c r="P69" s="26">
        <f>S69+T69+U69</f>
        <v>1</v>
      </c>
      <c r="Q69" s="26">
        <f>(D69+G69+M69)-(F69+I69+O69)</f>
        <v>-7</v>
      </c>
      <c r="R69" s="26">
        <v>3</v>
      </c>
      <c r="S69" s="26" t="str">
        <f>IF(D69&gt;F69,"1","0")</f>
        <v>0</v>
      </c>
      <c r="T69" s="26" t="str">
        <f>IF(G69&gt;I69,"1","0")</f>
        <v>1</v>
      </c>
      <c r="U69" s="27" t="str">
        <f>IF(M69&gt;O69,"1","0")</f>
        <v>0</v>
      </c>
    </row>
    <row r="70" spans="2:21" ht="14.25" thickBot="1">
      <c r="B70" s="1">
        <v>4</v>
      </c>
      <c r="C70" s="81" t="s">
        <v>214</v>
      </c>
      <c r="D70" s="29">
        <v>1</v>
      </c>
      <c r="E70" s="30" t="s">
        <v>58</v>
      </c>
      <c r="F70" s="31">
        <v>7</v>
      </c>
      <c r="G70" s="32">
        <v>9</v>
      </c>
      <c r="H70" s="30" t="s">
        <v>58</v>
      </c>
      <c r="I70" s="31">
        <v>8</v>
      </c>
      <c r="J70" s="32">
        <v>5</v>
      </c>
      <c r="K70" s="30" t="s">
        <v>58</v>
      </c>
      <c r="L70" s="31">
        <v>4</v>
      </c>
      <c r="M70" s="98"/>
      <c r="N70" s="99"/>
      <c r="O70" s="100"/>
      <c r="P70" s="33">
        <f>S70+T70+U70</f>
        <v>2</v>
      </c>
      <c r="Q70" s="33">
        <f>(D70+G70+J70)-(F70+I70+L70)</f>
        <v>-4</v>
      </c>
      <c r="R70" s="33">
        <v>2</v>
      </c>
      <c r="S70" s="33" t="str">
        <f>IF(D70&gt;F70,"1","0")</f>
        <v>0</v>
      </c>
      <c r="T70" s="33" t="str">
        <f>IF(G70&gt;I70,"1","0")</f>
        <v>1</v>
      </c>
      <c r="U70" s="34" t="str">
        <f>IF(J70&gt;L70,"1","0")</f>
        <v>1</v>
      </c>
    </row>
    <row r="71" ht="13.5">
      <c r="C71" s="67"/>
    </row>
    <row r="72" ht="14.25" thickBot="1"/>
    <row r="73" spans="3:21" ht="14.25" thickBot="1">
      <c r="C73" s="8" t="s">
        <v>262</v>
      </c>
      <c r="D73" s="101" t="str">
        <f>C74</f>
        <v>港 南 台</v>
      </c>
      <c r="E73" s="102"/>
      <c r="F73" s="103"/>
      <c r="G73" s="101" t="str">
        <f>C75</f>
        <v>橘 学 苑</v>
      </c>
      <c r="H73" s="102"/>
      <c r="I73" s="103"/>
      <c r="J73" s="101" t="str">
        <f>C76</f>
        <v>関東学院</v>
      </c>
      <c r="K73" s="102"/>
      <c r="L73" s="103"/>
      <c r="M73" s="101" t="str">
        <f>C77</f>
        <v>関東六浦</v>
      </c>
      <c r="N73" s="102"/>
      <c r="O73" s="103"/>
      <c r="P73" s="9" t="s">
        <v>0</v>
      </c>
      <c r="Q73" s="9" t="str">
        <f>IF(SUM(Q74:Q77)=0,"得失","#E")</f>
        <v>得失</v>
      </c>
      <c r="R73" s="9" t="s">
        <v>33</v>
      </c>
      <c r="S73" s="10"/>
      <c r="T73" s="10"/>
      <c r="U73" s="11"/>
    </row>
    <row r="74" spans="2:21" ht="14.25" thickTop="1">
      <c r="B74" s="1">
        <v>1</v>
      </c>
      <c r="C74" s="14" t="s">
        <v>263</v>
      </c>
      <c r="D74" s="104"/>
      <c r="E74" s="105"/>
      <c r="F74" s="106"/>
      <c r="G74" s="15">
        <v>2</v>
      </c>
      <c r="H74" s="16" t="s">
        <v>58</v>
      </c>
      <c r="I74" s="17">
        <v>6</v>
      </c>
      <c r="J74" s="15">
        <v>4</v>
      </c>
      <c r="K74" s="16" t="s">
        <v>58</v>
      </c>
      <c r="L74" s="17">
        <v>1</v>
      </c>
      <c r="M74" s="15">
        <v>3</v>
      </c>
      <c r="N74" s="16" t="s">
        <v>58</v>
      </c>
      <c r="O74" s="18">
        <v>5</v>
      </c>
      <c r="P74" s="19">
        <f>S74+T74+U74</f>
        <v>1</v>
      </c>
      <c r="Q74" s="19">
        <f>(G74+J74+M74)-(I74+L74+O74)</f>
        <v>-3</v>
      </c>
      <c r="R74" s="19">
        <v>3</v>
      </c>
      <c r="S74" s="19" t="str">
        <f>IF(G74&gt;I74,"1","0")</f>
        <v>0</v>
      </c>
      <c r="T74" s="19" t="str">
        <f>IF(J74&gt;L74,"1","0")</f>
        <v>1</v>
      </c>
      <c r="U74" s="20" t="str">
        <f>IF(M74&gt;O74,"1","0")</f>
        <v>0</v>
      </c>
    </row>
    <row r="75" spans="2:21" ht="13.5">
      <c r="B75" s="1">
        <v>2</v>
      </c>
      <c r="C75" s="80" t="s">
        <v>264</v>
      </c>
      <c r="D75" s="21">
        <v>6</v>
      </c>
      <c r="E75" s="22" t="s">
        <v>58</v>
      </c>
      <c r="F75" s="23">
        <v>2</v>
      </c>
      <c r="G75" s="107"/>
      <c r="H75" s="108"/>
      <c r="I75" s="109"/>
      <c r="J75" s="24">
        <v>5</v>
      </c>
      <c r="K75" s="22" t="s">
        <v>58</v>
      </c>
      <c r="L75" s="23">
        <v>0</v>
      </c>
      <c r="M75" s="24">
        <v>7</v>
      </c>
      <c r="N75" s="22" t="s">
        <v>58</v>
      </c>
      <c r="O75" s="25">
        <v>0</v>
      </c>
      <c r="P75" s="26">
        <f>S75+T75+U75</f>
        <v>3</v>
      </c>
      <c r="Q75" s="26">
        <f>(D75+J75+M75)-(F75+L75+O75)</f>
        <v>16</v>
      </c>
      <c r="R75" s="26">
        <v>1</v>
      </c>
      <c r="S75" s="26" t="str">
        <f>IF(D75&gt;F75,"1","0")</f>
        <v>1</v>
      </c>
      <c r="T75" s="26" t="str">
        <f>IF(J75&gt;L75,"1","0")</f>
        <v>1</v>
      </c>
      <c r="U75" s="27" t="str">
        <f>IF(M75&gt;O75,"1","0")</f>
        <v>1</v>
      </c>
    </row>
    <row r="76" spans="2:21" ht="13.5">
      <c r="B76" s="1">
        <v>3</v>
      </c>
      <c r="C76" s="14" t="s">
        <v>215</v>
      </c>
      <c r="D76" s="21">
        <v>1</v>
      </c>
      <c r="E76" s="22" t="s">
        <v>58</v>
      </c>
      <c r="F76" s="23">
        <v>4</v>
      </c>
      <c r="G76" s="24">
        <v>0</v>
      </c>
      <c r="H76" s="22" t="s">
        <v>58</v>
      </c>
      <c r="I76" s="23">
        <v>5</v>
      </c>
      <c r="J76" s="107"/>
      <c r="K76" s="108"/>
      <c r="L76" s="109"/>
      <c r="M76" s="24">
        <v>13</v>
      </c>
      <c r="N76" s="22" t="s">
        <v>58</v>
      </c>
      <c r="O76" s="25">
        <v>16</v>
      </c>
      <c r="P76" s="26">
        <f>S76+T76+U76</f>
        <v>0</v>
      </c>
      <c r="Q76" s="26">
        <f>(D76+G76+M76)-(F76+I76+O76)</f>
        <v>-11</v>
      </c>
      <c r="R76" s="26">
        <v>4</v>
      </c>
      <c r="S76" s="26" t="str">
        <f>IF(D76&gt;F76,"1","0")</f>
        <v>0</v>
      </c>
      <c r="T76" s="26" t="str">
        <f>IF(G76&gt;I76,"1","0")</f>
        <v>0</v>
      </c>
      <c r="U76" s="27" t="str">
        <f>IF(M76&gt;O76,"1","0")</f>
        <v>0</v>
      </c>
    </row>
    <row r="77" spans="2:21" ht="14.25" thickBot="1">
      <c r="B77" s="1">
        <v>4</v>
      </c>
      <c r="C77" s="81" t="s">
        <v>216</v>
      </c>
      <c r="D77" s="29">
        <v>5</v>
      </c>
      <c r="E77" s="30" t="s">
        <v>58</v>
      </c>
      <c r="F77" s="31">
        <v>3</v>
      </c>
      <c r="G77" s="32">
        <v>0</v>
      </c>
      <c r="H77" s="30" t="s">
        <v>58</v>
      </c>
      <c r="I77" s="31">
        <v>7</v>
      </c>
      <c r="J77" s="32">
        <v>16</v>
      </c>
      <c r="K77" s="30" t="s">
        <v>58</v>
      </c>
      <c r="L77" s="31">
        <v>13</v>
      </c>
      <c r="M77" s="98"/>
      <c r="N77" s="99"/>
      <c r="O77" s="100"/>
      <c r="P77" s="33">
        <f>S77+T77+U77</f>
        <v>2</v>
      </c>
      <c r="Q77" s="33">
        <f>(D77+G77+J77)-(F77+I77+L77)</f>
        <v>-2</v>
      </c>
      <c r="R77" s="33">
        <v>2</v>
      </c>
      <c r="S77" s="33" t="str">
        <f>IF(D77&gt;F77,"1","0")</f>
        <v>1</v>
      </c>
      <c r="T77" s="33" t="str">
        <f>IF(G77&gt;I77,"1","0")</f>
        <v>0</v>
      </c>
      <c r="U77" s="34" t="str">
        <f>IF(J77&gt;L77,"1","0")</f>
        <v>1</v>
      </c>
    </row>
    <row r="78" spans="3:10" ht="13.5">
      <c r="C78" s="67"/>
      <c r="D78" s="4"/>
      <c r="E78" s="37"/>
      <c r="F78" s="37"/>
      <c r="G78" s="37"/>
      <c r="H78" s="37"/>
      <c r="I78" s="37"/>
      <c r="J78" s="38"/>
    </row>
    <row r="79" ht="14.25" thickBot="1"/>
    <row r="80" spans="3:21" ht="14.25" thickBot="1">
      <c r="C80" s="8" t="s">
        <v>265</v>
      </c>
      <c r="D80" s="101" t="str">
        <f>C81</f>
        <v>横浜隼人</v>
      </c>
      <c r="E80" s="102"/>
      <c r="F80" s="103"/>
      <c r="G80" s="101" t="str">
        <f>C82</f>
        <v>横浜翆嵐</v>
      </c>
      <c r="H80" s="102"/>
      <c r="I80" s="103"/>
      <c r="J80" s="101" t="str">
        <f>C83</f>
        <v>鶴見総合</v>
      </c>
      <c r="K80" s="102"/>
      <c r="L80" s="103"/>
      <c r="M80" s="101" t="str">
        <f>C84</f>
        <v>荏　　田</v>
      </c>
      <c r="N80" s="102"/>
      <c r="O80" s="103"/>
      <c r="P80" s="9" t="s">
        <v>0</v>
      </c>
      <c r="Q80" s="9" t="str">
        <f>IF(SUM(Q81:Q84)=0,"得失","#E")</f>
        <v>得失</v>
      </c>
      <c r="R80" s="9" t="s">
        <v>33</v>
      </c>
      <c r="S80" s="10"/>
      <c r="T80" s="10"/>
      <c r="U80" s="11"/>
    </row>
    <row r="81" spans="2:21" ht="14.25" thickTop="1">
      <c r="B81" s="1">
        <v>1</v>
      </c>
      <c r="C81" s="80" t="s">
        <v>217</v>
      </c>
      <c r="D81" s="104"/>
      <c r="E81" s="105"/>
      <c r="F81" s="106"/>
      <c r="G81" s="15">
        <v>9</v>
      </c>
      <c r="H81" s="16" t="s">
        <v>58</v>
      </c>
      <c r="I81" s="17">
        <v>2</v>
      </c>
      <c r="J81" s="15">
        <v>19</v>
      </c>
      <c r="K81" s="16" t="s">
        <v>58</v>
      </c>
      <c r="L81" s="17">
        <v>1</v>
      </c>
      <c r="M81" s="15">
        <v>10</v>
      </c>
      <c r="N81" s="16" t="s">
        <v>58</v>
      </c>
      <c r="O81" s="18">
        <v>2</v>
      </c>
      <c r="P81" s="19">
        <f>S81+T81+U81</f>
        <v>3</v>
      </c>
      <c r="Q81" s="19">
        <f>(G81+J81+M81)-(I81+L81+O81)</f>
        <v>33</v>
      </c>
      <c r="R81" s="19">
        <v>1</v>
      </c>
      <c r="S81" s="19" t="str">
        <f>IF(G81&gt;I81,"1","0")</f>
        <v>1</v>
      </c>
      <c r="T81" s="19" t="str">
        <f>IF(J81&gt;L81,"1","0")</f>
        <v>1</v>
      </c>
      <c r="U81" s="20" t="str">
        <f>IF(M81&gt;O81,"1","0")</f>
        <v>1</v>
      </c>
    </row>
    <row r="82" spans="2:21" ht="13.5">
      <c r="B82" s="1">
        <v>2</v>
      </c>
      <c r="C82" s="14" t="s">
        <v>218</v>
      </c>
      <c r="D82" s="21">
        <v>2</v>
      </c>
      <c r="E82" s="22" t="s">
        <v>58</v>
      </c>
      <c r="F82" s="23">
        <v>9</v>
      </c>
      <c r="G82" s="107"/>
      <c r="H82" s="108"/>
      <c r="I82" s="109"/>
      <c r="J82" s="24">
        <v>12</v>
      </c>
      <c r="K82" s="22" t="s">
        <v>58</v>
      </c>
      <c r="L82" s="23">
        <v>5</v>
      </c>
      <c r="M82" s="24">
        <v>0</v>
      </c>
      <c r="N82" s="22" t="s">
        <v>58</v>
      </c>
      <c r="O82" s="25">
        <v>6</v>
      </c>
      <c r="P82" s="26">
        <f>S82+T82+U82</f>
        <v>1</v>
      </c>
      <c r="Q82" s="26">
        <f>(D82+J82+M82)-(F82+L82+O82)</f>
        <v>-6</v>
      </c>
      <c r="R82" s="26">
        <v>3</v>
      </c>
      <c r="S82" s="26" t="str">
        <f>IF(D82&gt;F82,"1","0")</f>
        <v>0</v>
      </c>
      <c r="T82" s="26" t="str">
        <f>IF(J82&gt;L82,"1","0")</f>
        <v>1</v>
      </c>
      <c r="U82" s="27" t="str">
        <f>IF(M82&gt;O82,"1","0")</f>
        <v>0</v>
      </c>
    </row>
    <row r="83" spans="2:21" ht="13.5">
      <c r="B83" s="1">
        <v>3</v>
      </c>
      <c r="C83" s="14" t="s">
        <v>219</v>
      </c>
      <c r="D83" s="21">
        <v>1</v>
      </c>
      <c r="E83" s="22" t="s">
        <v>58</v>
      </c>
      <c r="F83" s="23">
        <v>19</v>
      </c>
      <c r="G83" s="24">
        <v>5</v>
      </c>
      <c r="H83" s="22" t="s">
        <v>58</v>
      </c>
      <c r="I83" s="23">
        <v>12</v>
      </c>
      <c r="J83" s="107"/>
      <c r="K83" s="108"/>
      <c r="L83" s="109"/>
      <c r="M83" s="24">
        <v>0</v>
      </c>
      <c r="N83" s="22" t="s">
        <v>58</v>
      </c>
      <c r="O83" s="25">
        <v>7</v>
      </c>
      <c r="P83" s="26">
        <f>S83+T83+U83</f>
        <v>0</v>
      </c>
      <c r="Q83" s="26">
        <f>(D83+G83+M83)-(F83+I83+O83)</f>
        <v>-32</v>
      </c>
      <c r="R83" s="26">
        <v>4</v>
      </c>
      <c r="S83" s="26" t="str">
        <f>IF(D83&gt;F83,"1","0")</f>
        <v>0</v>
      </c>
      <c r="T83" s="26" t="str">
        <f>IF(G83&gt;I83,"1","0")</f>
        <v>0</v>
      </c>
      <c r="U83" s="27" t="str">
        <f>IF(M83&gt;O83,"1","0")</f>
        <v>0</v>
      </c>
    </row>
    <row r="84" spans="2:21" ht="14.25" thickBot="1">
      <c r="B84" s="1">
        <v>4</v>
      </c>
      <c r="C84" s="81" t="s">
        <v>266</v>
      </c>
      <c r="D84" s="29">
        <v>2</v>
      </c>
      <c r="E84" s="30" t="s">
        <v>58</v>
      </c>
      <c r="F84" s="31">
        <v>10</v>
      </c>
      <c r="G84" s="32">
        <v>6</v>
      </c>
      <c r="H84" s="30" t="s">
        <v>58</v>
      </c>
      <c r="I84" s="31">
        <v>0</v>
      </c>
      <c r="J84" s="32">
        <v>7</v>
      </c>
      <c r="K84" s="30" t="s">
        <v>58</v>
      </c>
      <c r="L84" s="31">
        <v>0</v>
      </c>
      <c r="M84" s="98"/>
      <c r="N84" s="99"/>
      <c r="O84" s="100"/>
      <c r="P84" s="33">
        <f>S84+T84+U84</f>
        <v>2</v>
      </c>
      <c r="Q84" s="33">
        <f>(D84+G84+J84)-(F84+I84+L84)</f>
        <v>5</v>
      </c>
      <c r="R84" s="33">
        <v>2</v>
      </c>
      <c r="S84" s="33" t="str">
        <f>IF(D84&gt;F84,"1","0")</f>
        <v>0</v>
      </c>
      <c r="T84" s="33" t="str">
        <f>IF(G84&gt;I84,"1","0")</f>
        <v>1</v>
      </c>
      <c r="U84" s="34" t="str">
        <f>IF(J84&gt;L84,"1","0")</f>
        <v>1</v>
      </c>
    </row>
    <row r="85" ht="13.5">
      <c r="C85" s="67"/>
    </row>
    <row r="86" ht="14.25" thickBot="1"/>
    <row r="87" spans="3:21" ht="13.5" customHeight="1" thickBot="1">
      <c r="C87" s="8" t="s">
        <v>267</v>
      </c>
      <c r="D87" s="101" t="str">
        <f>C88</f>
        <v>横浜桜陽</v>
      </c>
      <c r="E87" s="102"/>
      <c r="F87" s="103"/>
      <c r="G87" s="101" t="str">
        <f>C89</f>
        <v>横浜平沼</v>
      </c>
      <c r="H87" s="102"/>
      <c r="I87" s="103"/>
      <c r="J87" s="101" t="str">
        <f>C90</f>
        <v>瀬　　谷</v>
      </c>
      <c r="K87" s="102"/>
      <c r="L87" s="103"/>
      <c r="M87" s="101" t="str">
        <f>C91</f>
        <v>保土ヶ谷</v>
      </c>
      <c r="N87" s="102"/>
      <c r="O87" s="103"/>
      <c r="P87" s="9" t="s">
        <v>0</v>
      </c>
      <c r="Q87" s="9" t="str">
        <f>IF(SUM(Q88:Q91)=0,"得失","#E")</f>
        <v>得失</v>
      </c>
      <c r="R87" s="9" t="s">
        <v>33</v>
      </c>
      <c r="S87" s="10"/>
      <c r="T87" s="10"/>
      <c r="U87" s="11"/>
    </row>
    <row r="88" spans="2:21" ht="14.25" thickTop="1">
      <c r="B88" s="1">
        <v>1</v>
      </c>
      <c r="C88" s="80" t="s">
        <v>220</v>
      </c>
      <c r="D88" s="104"/>
      <c r="E88" s="105"/>
      <c r="F88" s="106"/>
      <c r="G88" s="15">
        <v>2</v>
      </c>
      <c r="H88" s="16" t="s">
        <v>58</v>
      </c>
      <c r="I88" s="17">
        <v>1</v>
      </c>
      <c r="J88" s="15">
        <v>3</v>
      </c>
      <c r="K88" s="16" t="s">
        <v>58</v>
      </c>
      <c r="L88" s="17">
        <v>0</v>
      </c>
      <c r="M88" s="15">
        <v>16</v>
      </c>
      <c r="N88" s="16" t="s">
        <v>58</v>
      </c>
      <c r="O88" s="18">
        <v>10</v>
      </c>
      <c r="P88" s="19">
        <f>S88+T88+U88</f>
        <v>3</v>
      </c>
      <c r="Q88" s="19">
        <f>(G88+J88+M88)-(I88+L88+O88)</f>
        <v>10</v>
      </c>
      <c r="R88" s="19">
        <v>1</v>
      </c>
      <c r="S88" s="19" t="str">
        <f>IF(G88&gt;I88,"1","0")</f>
        <v>1</v>
      </c>
      <c r="T88" s="19" t="str">
        <f>IF(J88&gt;L88,"1","0")</f>
        <v>1</v>
      </c>
      <c r="U88" s="20" t="str">
        <f>IF(M88&gt;O88,"1","0")</f>
        <v>1</v>
      </c>
    </row>
    <row r="89" spans="2:21" ht="13.5">
      <c r="B89" s="1">
        <v>2</v>
      </c>
      <c r="C89" s="14" t="s">
        <v>221</v>
      </c>
      <c r="D89" s="21">
        <v>1</v>
      </c>
      <c r="E89" s="22" t="s">
        <v>58</v>
      </c>
      <c r="F89" s="23">
        <v>2</v>
      </c>
      <c r="G89" s="107"/>
      <c r="H89" s="108"/>
      <c r="I89" s="109"/>
      <c r="J89" s="24">
        <v>1</v>
      </c>
      <c r="K89" s="22" t="s">
        <v>58</v>
      </c>
      <c r="L89" s="23">
        <v>7</v>
      </c>
      <c r="M89" s="24">
        <v>3</v>
      </c>
      <c r="N89" s="22" t="s">
        <v>58</v>
      </c>
      <c r="O89" s="25">
        <v>5</v>
      </c>
      <c r="P89" s="26">
        <f>S89+T89+U89</f>
        <v>0</v>
      </c>
      <c r="Q89" s="26">
        <f>(D89+J89+M89)-(F89+L89+O89)</f>
        <v>-9</v>
      </c>
      <c r="R89" s="26">
        <v>4</v>
      </c>
      <c r="S89" s="26" t="str">
        <f>IF(D89&gt;F89,"1","0")</f>
        <v>0</v>
      </c>
      <c r="T89" s="26" t="str">
        <f>IF(J89&gt;L89,"1","0")</f>
        <v>0</v>
      </c>
      <c r="U89" s="27" t="str">
        <f>IF(M89&gt;O89,"1","0")</f>
        <v>0</v>
      </c>
    </row>
    <row r="90" spans="2:21" ht="13.5">
      <c r="B90" s="1">
        <v>3</v>
      </c>
      <c r="C90" s="80" t="s">
        <v>268</v>
      </c>
      <c r="D90" s="21">
        <v>0</v>
      </c>
      <c r="E90" s="22" t="s">
        <v>58</v>
      </c>
      <c r="F90" s="23">
        <v>3</v>
      </c>
      <c r="G90" s="24">
        <v>7</v>
      </c>
      <c r="H90" s="22" t="s">
        <v>58</v>
      </c>
      <c r="I90" s="23">
        <v>1</v>
      </c>
      <c r="J90" s="107"/>
      <c r="K90" s="108"/>
      <c r="L90" s="109"/>
      <c r="M90" s="24">
        <v>7</v>
      </c>
      <c r="N90" s="22" t="s">
        <v>58</v>
      </c>
      <c r="O90" s="25">
        <v>0</v>
      </c>
      <c r="P90" s="26">
        <f>S90+T90+U90</f>
        <v>2</v>
      </c>
      <c r="Q90" s="26">
        <f>(D90+G90+M90)-(F90+I90+O90)</f>
        <v>10</v>
      </c>
      <c r="R90" s="26">
        <v>2</v>
      </c>
      <c r="S90" s="26" t="str">
        <f>IF(D90&gt;F90,"1","0")</f>
        <v>0</v>
      </c>
      <c r="T90" s="26" t="str">
        <f>IF(G90&gt;I90,"1","0")</f>
        <v>1</v>
      </c>
      <c r="U90" s="27" t="str">
        <f>IF(M90&gt;O90,"1","0")</f>
        <v>1</v>
      </c>
    </row>
    <row r="91" spans="2:21" ht="14.25" thickBot="1">
      <c r="B91" s="1">
        <v>4</v>
      </c>
      <c r="C91" s="28" t="s">
        <v>222</v>
      </c>
      <c r="D91" s="29">
        <v>10</v>
      </c>
      <c r="E91" s="30" t="s">
        <v>58</v>
      </c>
      <c r="F91" s="31">
        <v>16</v>
      </c>
      <c r="G91" s="32">
        <v>5</v>
      </c>
      <c r="H91" s="30" t="s">
        <v>58</v>
      </c>
      <c r="I91" s="31">
        <v>3</v>
      </c>
      <c r="J91" s="32">
        <v>0</v>
      </c>
      <c r="K91" s="30" t="s">
        <v>58</v>
      </c>
      <c r="L91" s="31">
        <v>7</v>
      </c>
      <c r="M91" s="98"/>
      <c r="N91" s="99"/>
      <c r="O91" s="100"/>
      <c r="P91" s="33">
        <f>S91+T91+U91</f>
        <v>1</v>
      </c>
      <c r="Q91" s="33">
        <f>(D91+G91+J91)-(F91+I91+L91)</f>
        <v>-11</v>
      </c>
      <c r="R91" s="33">
        <v>3</v>
      </c>
      <c r="S91" s="33" t="str">
        <f>IF(D91&gt;F91,"1","0")</f>
        <v>0</v>
      </c>
      <c r="T91" s="33" t="str">
        <f>IF(G91&gt;I91,"1","0")</f>
        <v>1</v>
      </c>
      <c r="U91" s="34" t="str">
        <f>IF(J91&gt;L91,"1","0")</f>
        <v>0</v>
      </c>
    </row>
    <row r="92" ht="13.5">
      <c r="C92" s="67"/>
    </row>
    <row r="93" ht="14.25" thickBot="1"/>
    <row r="94" spans="3:21" ht="14.25" thickBot="1">
      <c r="C94" s="8" t="s">
        <v>269</v>
      </c>
      <c r="D94" s="101" t="str">
        <f>C95</f>
        <v>釜 利 谷</v>
      </c>
      <c r="E94" s="102"/>
      <c r="F94" s="103"/>
      <c r="G94" s="101" t="str">
        <f>C96</f>
        <v>新　　栄</v>
      </c>
      <c r="H94" s="102"/>
      <c r="I94" s="103"/>
      <c r="J94" s="101" t="str">
        <f>C97</f>
        <v>岸　　根</v>
      </c>
      <c r="K94" s="102"/>
      <c r="L94" s="103"/>
      <c r="M94" s="101" t="str">
        <f>C98</f>
        <v>田　　奈</v>
      </c>
      <c r="N94" s="102"/>
      <c r="O94" s="103"/>
      <c r="P94" s="9" t="s">
        <v>0</v>
      </c>
      <c r="Q94" s="9" t="str">
        <f>IF(SUM(Q95:Q98)=0,"得失","#E")</f>
        <v>得失</v>
      </c>
      <c r="R94" s="9" t="s">
        <v>33</v>
      </c>
      <c r="S94" s="10"/>
      <c r="T94" s="10"/>
      <c r="U94" s="11"/>
    </row>
    <row r="95" spans="2:21" ht="14.25" thickTop="1">
      <c r="B95" s="1">
        <v>1</v>
      </c>
      <c r="C95" s="80" t="s">
        <v>273</v>
      </c>
      <c r="D95" s="104"/>
      <c r="E95" s="105"/>
      <c r="F95" s="106"/>
      <c r="G95" s="15">
        <v>7</v>
      </c>
      <c r="H95" s="16" t="s">
        <v>58</v>
      </c>
      <c r="I95" s="17">
        <v>0</v>
      </c>
      <c r="J95" s="15">
        <v>9</v>
      </c>
      <c r="K95" s="16" t="s">
        <v>58</v>
      </c>
      <c r="L95" s="17">
        <v>10</v>
      </c>
      <c r="M95" s="15">
        <v>15</v>
      </c>
      <c r="N95" s="16" t="s">
        <v>58</v>
      </c>
      <c r="O95" s="18">
        <v>4</v>
      </c>
      <c r="P95" s="19">
        <f>S95+T95+U95</f>
        <v>2</v>
      </c>
      <c r="Q95" s="19">
        <f>(G95+J95+M95)-(I95+L95+O95)</f>
        <v>17</v>
      </c>
      <c r="R95" s="19">
        <v>2</v>
      </c>
      <c r="S95" s="19" t="str">
        <f>IF(G95&gt;I95,"1","0")</f>
        <v>1</v>
      </c>
      <c r="T95" s="19" t="str">
        <f>IF(J95&gt;L95,"1","0")</f>
        <v>0</v>
      </c>
      <c r="U95" s="20" t="str">
        <f>IF(M95&gt;O95,"1","0")</f>
        <v>1</v>
      </c>
    </row>
    <row r="96" spans="2:21" ht="13.5">
      <c r="B96" s="1">
        <v>2</v>
      </c>
      <c r="C96" s="14" t="s">
        <v>270</v>
      </c>
      <c r="D96" s="21">
        <v>0</v>
      </c>
      <c r="E96" s="22" t="s">
        <v>58</v>
      </c>
      <c r="F96" s="23">
        <v>7</v>
      </c>
      <c r="G96" s="107"/>
      <c r="H96" s="108"/>
      <c r="I96" s="109"/>
      <c r="J96" s="24">
        <v>0</v>
      </c>
      <c r="K96" s="22" t="s">
        <v>58</v>
      </c>
      <c r="L96" s="23">
        <v>19</v>
      </c>
      <c r="M96" s="24">
        <v>5</v>
      </c>
      <c r="N96" s="22" t="s">
        <v>58</v>
      </c>
      <c r="O96" s="25">
        <v>11</v>
      </c>
      <c r="P96" s="26">
        <f>S96+T96+U96</f>
        <v>0</v>
      </c>
      <c r="Q96" s="26">
        <f>(D96+J96+M96)-(F96+L96+O96)</f>
        <v>-32</v>
      </c>
      <c r="R96" s="26">
        <v>4</v>
      </c>
      <c r="S96" s="26" t="str">
        <f>IF(D96&gt;F96,"1","0")</f>
        <v>0</v>
      </c>
      <c r="T96" s="26" t="str">
        <f>IF(J96&gt;L96,"1","0")</f>
        <v>0</v>
      </c>
      <c r="U96" s="27" t="str">
        <f>IF(M96&gt;O96,"1","0")</f>
        <v>0</v>
      </c>
    </row>
    <row r="97" spans="2:21" ht="13.5">
      <c r="B97" s="1">
        <v>3</v>
      </c>
      <c r="C97" s="80" t="s">
        <v>271</v>
      </c>
      <c r="D97" s="21">
        <v>10</v>
      </c>
      <c r="E97" s="22" t="s">
        <v>58</v>
      </c>
      <c r="F97" s="23">
        <v>9</v>
      </c>
      <c r="G97" s="24">
        <v>19</v>
      </c>
      <c r="H97" s="22" t="s">
        <v>58</v>
      </c>
      <c r="I97" s="23">
        <v>0</v>
      </c>
      <c r="J97" s="107"/>
      <c r="K97" s="108"/>
      <c r="L97" s="109"/>
      <c r="M97" s="24">
        <v>10</v>
      </c>
      <c r="N97" s="22" t="s">
        <v>58</v>
      </c>
      <c r="O97" s="25">
        <v>3</v>
      </c>
      <c r="P97" s="26">
        <f>S97+T97+U97</f>
        <v>3</v>
      </c>
      <c r="Q97" s="26">
        <f>(D97+G97+M97)-(F97+I97+O97)</f>
        <v>27</v>
      </c>
      <c r="R97" s="26">
        <v>1</v>
      </c>
      <c r="S97" s="26" t="str">
        <f>IF(D97&gt;F97,"1","0")</f>
        <v>1</v>
      </c>
      <c r="T97" s="26" t="str">
        <f>IF(G97&gt;I97,"1","0")</f>
        <v>1</v>
      </c>
      <c r="U97" s="27" t="str">
        <f>IF(M97&gt;O97,"1","0")</f>
        <v>1</v>
      </c>
    </row>
    <row r="98" spans="2:21" ht="14.25" thickBot="1">
      <c r="B98" s="1">
        <v>4</v>
      </c>
      <c r="C98" s="28" t="s">
        <v>272</v>
      </c>
      <c r="D98" s="29">
        <v>4</v>
      </c>
      <c r="E98" s="30" t="s">
        <v>58</v>
      </c>
      <c r="F98" s="31">
        <v>15</v>
      </c>
      <c r="G98" s="32">
        <v>11</v>
      </c>
      <c r="H98" s="30" t="s">
        <v>58</v>
      </c>
      <c r="I98" s="31">
        <v>5</v>
      </c>
      <c r="J98" s="32">
        <v>3</v>
      </c>
      <c r="K98" s="30" t="s">
        <v>58</v>
      </c>
      <c r="L98" s="31">
        <v>10</v>
      </c>
      <c r="M98" s="98"/>
      <c r="N98" s="99"/>
      <c r="O98" s="100"/>
      <c r="P98" s="33">
        <f>S98+T98+U98</f>
        <v>1</v>
      </c>
      <c r="Q98" s="33">
        <f>(D98+G98+J98)-(F98+I98+L98)</f>
        <v>-12</v>
      </c>
      <c r="R98" s="33">
        <v>3</v>
      </c>
      <c r="S98" s="33" t="str">
        <f>IF(D98&gt;F98,"1","0")</f>
        <v>0</v>
      </c>
      <c r="T98" s="33" t="str">
        <f>IF(G98&gt;I98,"1","0")</f>
        <v>1</v>
      </c>
      <c r="U98" s="34" t="str">
        <f>IF(J98&gt;L98,"1","0")</f>
        <v>0</v>
      </c>
    </row>
    <row r="99" ht="13.5">
      <c r="C99" s="67"/>
    </row>
    <row r="100" ht="14.25" thickBot="1"/>
    <row r="101" spans="3:21" ht="14.25" thickBot="1">
      <c r="C101" s="8" t="s">
        <v>274</v>
      </c>
      <c r="D101" s="101" t="str">
        <f>C102</f>
        <v>横浜商大</v>
      </c>
      <c r="E101" s="102"/>
      <c r="F101" s="103"/>
      <c r="G101" s="101" t="str">
        <f>C103</f>
        <v>白　　山</v>
      </c>
      <c r="H101" s="102"/>
      <c r="I101" s="103"/>
      <c r="J101" s="101" t="str">
        <f>C104</f>
        <v>横浜清陵総合</v>
      </c>
      <c r="K101" s="102"/>
      <c r="L101" s="103"/>
      <c r="M101" s="101" t="str">
        <f>C105</f>
        <v>横浜旭陵</v>
      </c>
      <c r="N101" s="102"/>
      <c r="O101" s="103"/>
      <c r="P101" s="9" t="s">
        <v>0</v>
      </c>
      <c r="Q101" s="9" t="str">
        <f>IF(SUM(Q102:Q105)=0,"得失","#E")</f>
        <v>得失</v>
      </c>
      <c r="R101" s="9" t="s">
        <v>33</v>
      </c>
      <c r="S101" s="10"/>
      <c r="T101" s="10"/>
      <c r="U101" s="11"/>
    </row>
    <row r="102" spans="2:21" ht="14.25" thickTop="1">
      <c r="B102" s="1">
        <v>1</v>
      </c>
      <c r="C102" s="80" t="s">
        <v>223</v>
      </c>
      <c r="D102" s="104"/>
      <c r="E102" s="105"/>
      <c r="F102" s="106"/>
      <c r="G102" s="15">
        <v>11</v>
      </c>
      <c r="H102" s="16" t="s">
        <v>58</v>
      </c>
      <c r="I102" s="17">
        <v>0</v>
      </c>
      <c r="J102" s="15">
        <v>10</v>
      </c>
      <c r="K102" s="16" t="s">
        <v>58</v>
      </c>
      <c r="L102" s="17">
        <v>0</v>
      </c>
      <c r="M102" s="15">
        <v>9</v>
      </c>
      <c r="N102" s="86" t="s">
        <v>313</v>
      </c>
      <c r="O102" s="18">
        <v>0</v>
      </c>
      <c r="P102" s="19">
        <f>S102+T102+U102</f>
        <v>3</v>
      </c>
      <c r="Q102" s="19">
        <f>(G102+J102+M102)-(I102+L102+O102)</f>
        <v>30</v>
      </c>
      <c r="R102" s="19">
        <v>1</v>
      </c>
      <c r="S102" s="19" t="str">
        <f>IF(G102&gt;I102,"1","0")</f>
        <v>1</v>
      </c>
      <c r="T102" s="19" t="str">
        <f>IF(J102&gt;L102,"1","0")</f>
        <v>1</v>
      </c>
      <c r="U102" s="20" t="str">
        <f>IF(M102&gt;O102,"1","0")</f>
        <v>1</v>
      </c>
    </row>
    <row r="103" spans="2:21" ht="13.5">
      <c r="B103" s="1">
        <v>2</v>
      </c>
      <c r="C103" s="14" t="s">
        <v>275</v>
      </c>
      <c r="D103" s="21">
        <v>0</v>
      </c>
      <c r="E103" s="22" t="s">
        <v>58</v>
      </c>
      <c r="F103" s="23">
        <v>11</v>
      </c>
      <c r="G103" s="107"/>
      <c r="H103" s="108"/>
      <c r="I103" s="109"/>
      <c r="J103" s="24">
        <v>0</v>
      </c>
      <c r="K103" s="22" t="s">
        <v>58</v>
      </c>
      <c r="L103" s="23">
        <v>10</v>
      </c>
      <c r="M103" s="24">
        <v>9</v>
      </c>
      <c r="N103" s="82" t="s">
        <v>313</v>
      </c>
      <c r="O103" s="25">
        <v>0</v>
      </c>
      <c r="P103" s="26">
        <f>S103+T103+U103</f>
        <v>1</v>
      </c>
      <c r="Q103" s="26">
        <f>(D103+J103+M103)-(F103+L103+O103)</f>
        <v>-12</v>
      </c>
      <c r="R103" s="26">
        <v>3</v>
      </c>
      <c r="S103" s="26" t="str">
        <f>IF(D103&gt;F103,"1","0")</f>
        <v>0</v>
      </c>
      <c r="T103" s="26" t="str">
        <f>IF(J103&gt;L103,"1","0")</f>
        <v>0</v>
      </c>
      <c r="U103" s="27" t="str">
        <f>IF(M103&gt;O103,"1","0")</f>
        <v>1</v>
      </c>
    </row>
    <row r="104" spans="2:21" ht="13.5">
      <c r="B104" s="1">
        <v>3</v>
      </c>
      <c r="C104" s="80" t="s">
        <v>224</v>
      </c>
      <c r="D104" s="21">
        <v>0</v>
      </c>
      <c r="E104" s="22" t="s">
        <v>58</v>
      </c>
      <c r="F104" s="23">
        <v>10</v>
      </c>
      <c r="G104" s="24">
        <v>10</v>
      </c>
      <c r="H104" s="22" t="s">
        <v>58</v>
      </c>
      <c r="I104" s="23">
        <v>0</v>
      </c>
      <c r="J104" s="107"/>
      <c r="K104" s="108"/>
      <c r="L104" s="109"/>
      <c r="M104" s="24">
        <v>9</v>
      </c>
      <c r="N104" s="82" t="s">
        <v>313</v>
      </c>
      <c r="O104" s="25">
        <v>0</v>
      </c>
      <c r="P104" s="26">
        <f>S104+T104+U104</f>
        <v>2</v>
      </c>
      <c r="Q104" s="26">
        <f>(D104+G104+M104)-(F104+I104+O104)</f>
        <v>9</v>
      </c>
      <c r="R104" s="26">
        <v>2</v>
      </c>
      <c r="S104" s="26" t="str">
        <f>IF(D104&gt;F104,"1","0")</f>
        <v>0</v>
      </c>
      <c r="T104" s="26" t="str">
        <f>IF(G104&gt;I104,"1","0")</f>
        <v>1</v>
      </c>
      <c r="U104" s="27" t="str">
        <f>IF(M104&gt;O104,"1","0")</f>
        <v>1</v>
      </c>
    </row>
    <row r="105" spans="2:21" ht="14.25" thickBot="1">
      <c r="B105" s="1">
        <v>4</v>
      </c>
      <c r="C105" s="28" t="s">
        <v>225</v>
      </c>
      <c r="D105" s="29">
        <v>0</v>
      </c>
      <c r="E105" s="83" t="s">
        <v>314</v>
      </c>
      <c r="F105" s="31">
        <v>9</v>
      </c>
      <c r="G105" s="32">
        <v>0</v>
      </c>
      <c r="H105" s="83" t="s">
        <v>314</v>
      </c>
      <c r="I105" s="31">
        <v>9</v>
      </c>
      <c r="J105" s="32">
        <v>0</v>
      </c>
      <c r="K105" s="83" t="s">
        <v>314</v>
      </c>
      <c r="L105" s="31">
        <v>9</v>
      </c>
      <c r="M105" s="98"/>
      <c r="N105" s="99"/>
      <c r="O105" s="100"/>
      <c r="P105" s="33">
        <f>S105+T105+U105</f>
        <v>0</v>
      </c>
      <c r="Q105" s="33">
        <f>(D105+G105+J105)-(F105+I105+L105)</f>
        <v>-27</v>
      </c>
      <c r="R105" s="33">
        <v>4</v>
      </c>
      <c r="S105" s="33" t="str">
        <f>IF(D105&gt;F105,"1","0")</f>
        <v>0</v>
      </c>
      <c r="T105" s="33" t="str">
        <f>IF(G105&gt;I105,"1","0")</f>
        <v>0</v>
      </c>
      <c r="U105" s="34" t="str">
        <f>IF(J105&gt;L105,"1","0")</f>
        <v>0</v>
      </c>
    </row>
    <row r="106" ht="13.5">
      <c r="C106" s="67"/>
    </row>
    <row r="107" ht="14.25" thickBot="1">
      <c r="C107" s="67"/>
    </row>
    <row r="108" spans="3:18" ht="14.25" thickBot="1">
      <c r="C108" s="8" t="s">
        <v>284</v>
      </c>
      <c r="D108" s="101" t="str">
        <f>C109</f>
        <v>横 浜 商</v>
      </c>
      <c r="E108" s="102"/>
      <c r="F108" s="103"/>
      <c r="G108" s="101" t="str">
        <f>C110</f>
        <v>舞　　岡</v>
      </c>
      <c r="H108" s="102"/>
      <c r="I108" s="103"/>
      <c r="J108" s="101" t="str">
        <f>C111</f>
        <v>金沢総合</v>
      </c>
      <c r="K108" s="102"/>
      <c r="L108" s="103"/>
      <c r="M108" s="110"/>
      <c r="N108" s="111"/>
      <c r="O108" s="112"/>
      <c r="P108" s="9" t="s">
        <v>56</v>
      </c>
      <c r="Q108" s="9" t="str">
        <f>IF(SUM(Q109:Q112)=0,"得失","#E")</f>
        <v>得失</v>
      </c>
      <c r="R108" s="9" t="s">
        <v>57</v>
      </c>
    </row>
    <row r="109" spans="2:21" ht="14.25" thickTop="1">
      <c r="B109" s="1">
        <v>1</v>
      </c>
      <c r="C109" s="80" t="s">
        <v>277</v>
      </c>
      <c r="D109" s="104"/>
      <c r="E109" s="105"/>
      <c r="F109" s="106"/>
      <c r="G109" s="15">
        <v>12</v>
      </c>
      <c r="H109" s="16" t="s">
        <v>34</v>
      </c>
      <c r="I109" s="17">
        <v>2</v>
      </c>
      <c r="J109" s="15">
        <v>4</v>
      </c>
      <c r="K109" s="16" t="s">
        <v>34</v>
      </c>
      <c r="L109" s="17">
        <v>6</v>
      </c>
      <c r="M109" s="73"/>
      <c r="N109" s="35"/>
      <c r="O109" s="74"/>
      <c r="P109" s="19">
        <f>S109+T109+U109</f>
        <v>1</v>
      </c>
      <c r="Q109" s="19">
        <f>(G109+J109+M109)-(I109+L109+O109)</f>
        <v>8</v>
      </c>
      <c r="R109" s="19">
        <v>2</v>
      </c>
      <c r="S109" s="3" t="str">
        <f>IF(G109&gt;I109,"1","0")</f>
        <v>1</v>
      </c>
      <c r="T109" s="3" t="str">
        <f>IF(J109&gt;L109,"1","0")</f>
        <v>0</v>
      </c>
      <c r="U109" s="3" t="str">
        <f>IF(M109&gt;O109,"1","0")</f>
        <v>0</v>
      </c>
    </row>
    <row r="110" spans="2:21" ht="13.5">
      <c r="B110" s="1">
        <v>2</v>
      </c>
      <c r="C110" s="14" t="s">
        <v>276</v>
      </c>
      <c r="D110" s="21">
        <v>2</v>
      </c>
      <c r="E110" s="22" t="s">
        <v>34</v>
      </c>
      <c r="F110" s="23">
        <v>12</v>
      </c>
      <c r="G110" s="107"/>
      <c r="H110" s="108"/>
      <c r="I110" s="109"/>
      <c r="J110" s="24">
        <v>3</v>
      </c>
      <c r="K110" s="22" t="s">
        <v>34</v>
      </c>
      <c r="L110" s="23">
        <v>5</v>
      </c>
      <c r="M110" s="73"/>
      <c r="N110" s="35"/>
      <c r="O110" s="74"/>
      <c r="P110" s="26">
        <f>S110+T110+U110</f>
        <v>0</v>
      </c>
      <c r="Q110" s="26">
        <f>(D110+J110+M110)-(F110+L110+O110)</f>
        <v>-12</v>
      </c>
      <c r="R110" s="26">
        <v>3</v>
      </c>
      <c r="S110" s="3" t="str">
        <f>IF(D110&gt;F110,"1","0")</f>
        <v>0</v>
      </c>
      <c r="T110" s="3" t="str">
        <f>IF(J110&gt;L110,"1","0")</f>
        <v>0</v>
      </c>
      <c r="U110" s="3" t="str">
        <f>IF(M110&gt;O110,"1","0")</f>
        <v>0</v>
      </c>
    </row>
    <row r="111" spans="2:21" ht="14.25" thickBot="1">
      <c r="B111" s="1">
        <v>3</v>
      </c>
      <c r="C111" s="81" t="s">
        <v>226</v>
      </c>
      <c r="D111" s="29">
        <v>6</v>
      </c>
      <c r="E111" s="30" t="s">
        <v>34</v>
      </c>
      <c r="F111" s="31">
        <v>4</v>
      </c>
      <c r="G111" s="32">
        <v>5</v>
      </c>
      <c r="H111" s="30" t="s">
        <v>34</v>
      </c>
      <c r="I111" s="31">
        <v>3</v>
      </c>
      <c r="J111" s="98"/>
      <c r="K111" s="99"/>
      <c r="L111" s="114"/>
      <c r="M111" s="73"/>
      <c r="N111" s="35"/>
      <c r="O111" s="74"/>
      <c r="P111" s="33">
        <f>S111+T111+U111</f>
        <v>2</v>
      </c>
      <c r="Q111" s="33">
        <f>(D111+G111+M111)-(F111+I111+O111)</f>
        <v>4</v>
      </c>
      <c r="R111" s="33">
        <v>1</v>
      </c>
      <c r="S111" s="3" t="str">
        <f>IF(D111&gt;F111,"1","0")</f>
        <v>1</v>
      </c>
      <c r="T111" s="3" t="str">
        <f>IF(G111&gt;I111,"1","0")</f>
        <v>1</v>
      </c>
      <c r="U111" s="3" t="str">
        <f>IF(M111&gt;O111,"1","0")</f>
        <v>0</v>
      </c>
    </row>
    <row r="113" ht="13.5">
      <c r="D113" s="4" t="s">
        <v>318</v>
      </c>
    </row>
    <row r="114" ht="14.25" thickBot="1"/>
    <row r="115" spans="3:18" ht="14.25" thickBot="1">
      <c r="C115" s="8" t="s">
        <v>278</v>
      </c>
      <c r="D115" s="101" t="str">
        <f>C116</f>
        <v>浅　　野</v>
      </c>
      <c r="E115" s="102"/>
      <c r="F115" s="103"/>
      <c r="G115" s="101" t="str">
        <f>C117</f>
        <v>市 ヶ 尾</v>
      </c>
      <c r="H115" s="102"/>
      <c r="I115" s="103"/>
      <c r="J115" s="101" t="str">
        <f>C118</f>
        <v>上 矢 部</v>
      </c>
      <c r="K115" s="102"/>
      <c r="L115" s="103"/>
      <c r="M115" s="110"/>
      <c r="N115" s="111"/>
      <c r="O115" s="112"/>
      <c r="P115" s="9" t="s">
        <v>56</v>
      </c>
      <c r="Q115" s="9" t="str">
        <f>IF(SUM(Q116:Q119)=0,"得失","#E")</f>
        <v>得失</v>
      </c>
      <c r="R115" s="9" t="s">
        <v>57</v>
      </c>
    </row>
    <row r="116" spans="2:21" ht="14.25" thickTop="1">
      <c r="B116" s="1">
        <v>1</v>
      </c>
      <c r="C116" s="80" t="s">
        <v>279</v>
      </c>
      <c r="D116" s="104"/>
      <c r="E116" s="105"/>
      <c r="F116" s="106"/>
      <c r="G116" s="15">
        <v>4</v>
      </c>
      <c r="H116" s="16" t="s">
        <v>34</v>
      </c>
      <c r="I116" s="17">
        <v>3</v>
      </c>
      <c r="J116" s="15">
        <v>11</v>
      </c>
      <c r="K116" s="16" t="s">
        <v>34</v>
      </c>
      <c r="L116" s="17">
        <v>7</v>
      </c>
      <c r="M116" s="73"/>
      <c r="N116" s="35"/>
      <c r="O116" s="74"/>
      <c r="P116" s="19">
        <f>S116+T116+U116</f>
        <v>2</v>
      </c>
      <c r="Q116" s="19">
        <f>(G116+J116+M116)-(I116+L116+O116)</f>
        <v>5</v>
      </c>
      <c r="R116" s="19">
        <v>1</v>
      </c>
      <c r="S116" s="3" t="str">
        <f>IF(G116&gt;I116,"1","0")</f>
        <v>1</v>
      </c>
      <c r="T116" s="3" t="str">
        <f>IF(J116&gt;L116,"1","0")</f>
        <v>1</v>
      </c>
      <c r="U116" s="3" t="str">
        <f>IF(M116&gt;O116,"1","0")</f>
        <v>0</v>
      </c>
    </row>
    <row r="117" spans="2:21" ht="13.5">
      <c r="B117" s="1">
        <v>2</v>
      </c>
      <c r="C117" s="14" t="s">
        <v>280</v>
      </c>
      <c r="D117" s="21">
        <v>3</v>
      </c>
      <c r="E117" s="22" t="s">
        <v>34</v>
      </c>
      <c r="F117" s="23">
        <v>4</v>
      </c>
      <c r="G117" s="107"/>
      <c r="H117" s="108"/>
      <c r="I117" s="109"/>
      <c r="J117" s="24">
        <v>2</v>
      </c>
      <c r="K117" s="22" t="s">
        <v>34</v>
      </c>
      <c r="L117" s="23">
        <v>1</v>
      </c>
      <c r="M117" s="73"/>
      <c r="N117" s="35"/>
      <c r="O117" s="74"/>
      <c r="P117" s="26">
        <f>S117+T117+U117</f>
        <v>1</v>
      </c>
      <c r="Q117" s="26">
        <f>(D117+J117+M117)-(F117+L117+O117)</f>
        <v>0</v>
      </c>
      <c r="R117" s="26">
        <v>2</v>
      </c>
      <c r="S117" s="3" t="str">
        <f>IF(D117&gt;F117,"1","0")</f>
        <v>0</v>
      </c>
      <c r="T117" s="3" t="str">
        <f>IF(J117&gt;L117,"1","0")</f>
        <v>1</v>
      </c>
      <c r="U117" s="3" t="str">
        <f>IF(M117&gt;O117,"1","0")</f>
        <v>0</v>
      </c>
    </row>
    <row r="118" spans="2:21" ht="14.25" thickBot="1">
      <c r="B118" s="1">
        <v>3</v>
      </c>
      <c r="C118" s="28" t="s">
        <v>281</v>
      </c>
      <c r="D118" s="29">
        <v>7</v>
      </c>
      <c r="E118" s="30" t="s">
        <v>34</v>
      </c>
      <c r="F118" s="31">
        <v>11</v>
      </c>
      <c r="G118" s="32">
        <v>1</v>
      </c>
      <c r="H118" s="30" t="s">
        <v>34</v>
      </c>
      <c r="I118" s="31">
        <v>2</v>
      </c>
      <c r="J118" s="98"/>
      <c r="K118" s="99"/>
      <c r="L118" s="114"/>
      <c r="M118" s="73"/>
      <c r="N118" s="35"/>
      <c r="O118" s="74"/>
      <c r="P118" s="33">
        <f>S118+T118+U118</f>
        <v>0</v>
      </c>
      <c r="Q118" s="33">
        <f>(D118+G118+M118)-(F118+I118+O118)</f>
        <v>-5</v>
      </c>
      <c r="R118" s="33">
        <v>3</v>
      </c>
      <c r="S118" s="3" t="str">
        <f>IF(D118&gt;F118,"1","0")</f>
        <v>0</v>
      </c>
      <c r="T118" s="3" t="str">
        <f>IF(G118&gt;I118,"1","0")</f>
        <v>0</v>
      </c>
      <c r="U118" s="3" t="str">
        <f>IF(M118&gt;O118,"1","0")</f>
        <v>0</v>
      </c>
    </row>
    <row r="119" ht="13.5">
      <c r="C119" s="67"/>
    </row>
  </sheetData>
  <mergeCells count="135">
    <mergeCell ref="C1:P1"/>
    <mergeCell ref="D59:F59"/>
    <mergeCell ref="G59:I59"/>
    <mergeCell ref="J59:L59"/>
    <mergeCell ref="M59:O59"/>
    <mergeCell ref="M56:O56"/>
    <mergeCell ref="D52:F52"/>
    <mergeCell ref="G52:I52"/>
    <mergeCell ref="J52:L52"/>
    <mergeCell ref="M52:O52"/>
    <mergeCell ref="D60:F60"/>
    <mergeCell ref="G61:I61"/>
    <mergeCell ref="J62:L62"/>
    <mergeCell ref="M63:O63"/>
    <mergeCell ref="D66:F66"/>
    <mergeCell ref="G66:I66"/>
    <mergeCell ref="J66:L66"/>
    <mergeCell ref="M66:O66"/>
    <mergeCell ref="D67:F67"/>
    <mergeCell ref="G68:I68"/>
    <mergeCell ref="J69:L69"/>
    <mergeCell ref="M70:O70"/>
    <mergeCell ref="D73:F73"/>
    <mergeCell ref="G73:I73"/>
    <mergeCell ref="J73:L73"/>
    <mergeCell ref="M73:O73"/>
    <mergeCell ref="D74:F74"/>
    <mergeCell ref="G75:I75"/>
    <mergeCell ref="J76:L76"/>
    <mergeCell ref="M77:O77"/>
    <mergeCell ref="D80:F80"/>
    <mergeCell ref="G80:I80"/>
    <mergeCell ref="J80:L80"/>
    <mergeCell ref="M80:O80"/>
    <mergeCell ref="D81:F81"/>
    <mergeCell ref="G82:I82"/>
    <mergeCell ref="J83:L83"/>
    <mergeCell ref="M84:O84"/>
    <mergeCell ref="D87:F87"/>
    <mergeCell ref="G87:I87"/>
    <mergeCell ref="J87:L87"/>
    <mergeCell ref="M87:O87"/>
    <mergeCell ref="D88:F88"/>
    <mergeCell ref="G89:I89"/>
    <mergeCell ref="J90:L90"/>
    <mergeCell ref="M91:O91"/>
    <mergeCell ref="D94:F94"/>
    <mergeCell ref="G94:I94"/>
    <mergeCell ref="J94:L94"/>
    <mergeCell ref="M94:O94"/>
    <mergeCell ref="G101:I101"/>
    <mergeCell ref="J101:L101"/>
    <mergeCell ref="M101:O101"/>
    <mergeCell ref="D95:F95"/>
    <mergeCell ref="G96:I96"/>
    <mergeCell ref="J97:L97"/>
    <mergeCell ref="M98:O98"/>
    <mergeCell ref="M108:O108"/>
    <mergeCell ref="D102:F102"/>
    <mergeCell ref="G103:I103"/>
    <mergeCell ref="J104:L104"/>
    <mergeCell ref="M105:O105"/>
    <mergeCell ref="D109:F109"/>
    <mergeCell ref="G110:I110"/>
    <mergeCell ref="J111:L111"/>
    <mergeCell ref="D53:F53"/>
    <mergeCell ref="G54:I54"/>
    <mergeCell ref="J55:L55"/>
    <mergeCell ref="D108:F108"/>
    <mergeCell ref="G108:I108"/>
    <mergeCell ref="J108:L108"/>
    <mergeCell ref="D101:F101"/>
    <mergeCell ref="M49:O49"/>
    <mergeCell ref="D45:F45"/>
    <mergeCell ref="G45:I45"/>
    <mergeCell ref="J45:L45"/>
    <mergeCell ref="M45:O45"/>
    <mergeCell ref="D46:F46"/>
    <mergeCell ref="G47:I47"/>
    <mergeCell ref="J48:L48"/>
    <mergeCell ref="D39:F39"/>
    <mergeCell ref="G40:I40"/>
    <mergeCell ref="J41:L41"/>
    <mergeCell ref="M42:O42"/>
    <mergeCell ref="D38:F38"/>
    <mergeCell ref="G38:I38"/>
    <mergeCell ref="J38:L38"/>
    <mergeCell ref="M38:O38"/>
    <mergeCell ref="D32:F32"/>
    <mergeCell ref="G33:I33"/>
    <mergeCell ref="J34:L34"/>
    <mergeCell ref="M35:O35"/>
    <mergeCell ref="D31:F31"/>
    <mergeCell ref="G31:I31"/>
    <mergeCell ref="J31:L31"/>
    <mergeCell ref="M31:O31"/>
    <mergeCell ref="D25:F25"/>
    <mergeCell ref="G26:I26"/>
    <mergeCell ref="J27:L27"/>
    <mergeCell ref="M28:O28"/>
    <mergeCell ref="D24:F24"/>
    <mergeCell ref="G24:I24"/>
    <mergeCell ref="J24:L24"/>
    <mergeCell ref="M24:O24"/>
    <mergeCell ref="D18:F18"/>
    <mergeCell ref="G19:I19"/>
    <mergeCell ref="J20:L20"/>
    <mergeCell ref="M21:O21"/>
    <mergeCell ref="G12:I12"/>
    <mergeCell ref="J13:L13"/>
    <mergeCell ref="M14:O14"/>
    <mergeCell ref="D17:F17"/>
    <mergeCell ref="G17:I17"/>
    <mergeCell ref="J17:L17"/>
    <mergeCell ref="M17:O17"/>
    <mergeCell ref="G10:I10"/>
    <mergeCell ref="J10:L10"/>
    <mergeCell ref="M10:O10"/>
    <mergeCell ref="D11:F11"/>
    <mergeCell ref="M115:O115"/>
    <mergeCell ref="D3:F3"/>
    <mergeCell ref="G3:I3"/>
    <mergeCell ref="J3:L3"/>
    <mergeCell ref="M3:O3"/>
    <mergeCell ref="D4:F4"/>
    <mergeCell ref="G5:I5"/>
    <mergeCell ref="J6:L6"/>
    <mergeCell ref="M7:O7"/>
    <mergeCell ref="D10:F10"/>
    <mergeCell ref="D116:F116"/>
    <mergeCell ref="G117:I117"/>
    <mergeCell ref="J118:L118"/>
    <mergeCell ref="D115:F115"/>
    <mergeCell ref="G115:I115"/>
    <mergeCell ref="J115:L115"/>
  </mergeCells>
  <printOptions/>
  <pageMargins left="0.1968503937007874" right="0.1968503937007874" top="0.1968503937007874" bottom="0" header="0.5118110236220472" footer="0.5118110236220472"/>
  <pageSetup orientation="portrait" paperSize="9" scale="97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Z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41" customWidth="1"/>
    <col min="2" max="2" width="2.375" style="41" customWidth="1"/>
    <col min="3" max="3" width="15.625" style="41" customWidth="1"/>
    <col min="4" max="18" width="4.625" style="46" customWidth="1"/>
    <col min="19" max="21" width="2.75390625" style="46" hidden="1" customWidth="1"/>
    <col min="22" max="22" width="2.75390625" style="41" customWidth="1"/>
    <col min="23" max="23" width="2.625" style="46" customWidth="1"/>
    <col min="24" max="25" width="2.125" style="46" customWidth="1"/>
    <col min="26" max="26" width="8.125" style="41" customWidth="1"/>
    <col min="27" max="28" width="4.50390625" style="41" customWidth="1"/>
    <col min="29" max="16384" width="9.00390625" style="41" customWidth="1"/>
  </cols>
  <sheetData>
    <row r="1" spans="3:21" ht="18.75">
      <c r="C1" s="113" t="s">
        <v>102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3"/>
      <c r="R1" s="43"/>
      <c r="S1" s="43"/>
      <c r="T1" s="43"/>
      <c r="U1" s="43"/>
    </row>
    <row r="2" spans="3:21" ht="19.5" thickBot="1">
      <c r="C2" s="7" t="s">
        <v>32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</row>
    <row r="3" spans="3:25" s="1" customFormat="1" ht="14.25" thickBot="1">
      <c r="C3" s="8" t="s">
        <v>74</v>
      </c>
      <c r="D3" s="101" t="str">
        <f>C4</f>
        <v>日大藤沢</v>
      </c>
      <c r="E3" s="102"/>
      <c r="F3" s="103"/>
      <c r="G3" s="101" t="str">
        <f>C5</f>
        <v>湘南学園</v>
      </c>
      <c r="H3" s="102"/>
      <c r="I3" s="103"/>
      <c r="J3" s="101" t="str">
        <f>C6</f>
        <v>鶴　　嶺</v>
      </c>
      <c r="K3" s="102"/>
      <c r="L3" s="103"/>
      <c r="M3" s="101" t="str">
        <f>C7</f>
        <v>大　　船</v>
      </c>
      <c r="N3" s="102"/>
      <c r="O3" s="103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  <c r="V3" s="6"/>
      <c r="W3" s="3"/>
      <c r="X3" s="12"/>
      <c r="Y3" s="13"/>
    </row>
    <row r="4" spans="2:25" s="1" customFormat="1" ht="14.25" thickTop="1">
      <c r="B4" s="1">
        <v>1</v>
      </c>
      <c r="C4" s="80" t="s">
        <v>75</v>
      </c>
      <c r="D4" s="104"/>
      <c r="E4" s="105"/>
      <c r="F4" s="106"/>
      <c r="G4" s="15">
        <v>14</v>
      </c>
      <c r="H4" s="16" t="s">
        <v>58</v>
      </c>
      <c r="I4" s="17">
        <v>1</v>
      </c>
      <c r="J4" s="15">
        <v>13</v>
      </c>
      <c r="K4" s="16" t="s">
        <v>58</v>
      </c>
      <c r="L4" s="17">
        <v>1</v>
      </c>
      <c r="M4" s="15">
        <v>9</v>
      </c>
      <c r="N4" s="16" t="s">
        <v>58</v>
      </c>
      <c r="O4" s="18">
        <v>0</v>
      </c>
      <c r="P4" s="19">
        <f>S4+T4+U4</f>
        <v>3</v>
      </c>
      <c r="Q4" s="19">
        <f>(G4+J4+M4)-(I4+L4+O4)</f>
        <v>34</v>
      </c>
      <c r="R4" s="19">
        <v>1</v>
      </c>
      <c r="S4" s="19" t="str">
        <f>IF(G4&gt;I4,"1","0")</f>
        <v>1</v>
      </c>
      <c r="T4" s="19" t="str">
        <f>IF(J4&gt;L4,"1","0")</f>
        <v>1</v>
      </c>
      <c r="U4" s="20" t="str">
        <f>IF(M4&gt;O4,"1","0")</f>
        <v>1</v>
      </c>
      <c r="V4" s="6"/>
      <c r="W4" s="3"/>
      <c r="X4" s="13"/>
      <c r="Y4" s="13"/>
    </row>
    <row r="5" spans="2:25" s="1" customFormat="1" ht="13.5">
      <c r="B5" s="1">
        <v>2</v>
      </c>
      <c r="C5" s="14" t="s">
        <v>76</v>
      </c>
      <c r="D5" s="21">
        <v>1</v>
      </c>
      <c r="E5" s="22" t="s">
        <v>58</v>
      </c>
      <c r="F5" s="23">
        <v>14</v>
      </c>
      <c r="G5" s="107"/>
      <c r="H5" s="108"/>
      <c r="I5" s="109"/>
      <c r="J5" s="24">
        <v>2</v>
      </c>
      <c r="K5" s="22" t="s">
        <v>58</v>
      </c>
      <c r="L5" s="23">
        <v>0</v>
      </c>
      <c r="M5" s="24">
        <v>3</v>
      </c>
      <c r="N5" s="22" t="s">
        <v>58</v>
      </c>
      <c r="O5" s="25">
        <v>7</v>
      </c>
      <c r="P5" s="26">
        <f>S5+T5+U5</f>
        <v>1</v>
      </c>
      <c r="Q5" s="26">
        <f>(D5+J5+M5)-(F5+L5+O5)</f>
        <v>-15</v>
      </c>
      <c r="R5" s="26">
        <v>4</v>
      </c>
      <c r="S5" s="26" t="str">
        <f>IF(D5&gt;F5,"1","0")</f>
        <v>0</v>
      </c>
      <c r="T5" s="26" t="str">
        <f>IF(J5&gt;L5,"1","0")</f>
        <v>1</v>
      </c>
      <c r="U5" s="27" t="str">
        <f>IF(M5&gt;O5,"1","0")</f>
        <v>0</v>
      </c>
      <c r="V5" s="6"/>
      <c r="W5" s="3"/>
      <c r="X5" s="13"/>
      <c r="Y5" s="13"/>
    </row>
    <row r="6" spans="2:25" s="1" customFormat="1" ht="13.5">
      <c r="B6" s="1">
        <v>3</v>
      </c>
      <c r="C6" s="14" t="s">
        <v>77</v>
      </c>
      <c r="D6" s="21">
        <v>1</v>
      </c>
      <c r="E6" s="22" t="s">
        <v>58</v>
      </c>
      <c r="F6" s="23">
        <v>13</v>
      </c>
      <c r="G6" s="24">
        <v>0</v>
      </c>
      <c r="H6" s="22" t="s">
        <v>58</v>
      </c>
      <c r="I6" s="23">
        <v>2</v>
      </c>
      <c r="J6" s="107"/>
      <c r="K6" s="108"/>
      <c r="L6" s="109"/>
      <c r="M6" s="24">
        <v>8</v>
      </c>
      <c r="N6" s="22" t="s">
        <v>58</v>
      </c>
      <c r="O6" s="25">
        <v>7</v>
      </c>
      <c r="P6" s="26">
        <f>S6+T6+U6</f>
        <v>1</v>
      </c>
      <c r="Q6" s="26">
        <f>(D6+G6+M6)-(F6+I6+O6)</f>
        <v>-13</v>
      </c>
      <c r="R6" s="26">
        <v>3</v>
      </c>
      <c r="S6" s="26" t="str">
        <f>IF(D6&gt;F6,"1","0")</f>
        <v>0</v>
      </c>
      <c r="T6" s="26" t="str">
        <f>IF(G6&gt;I6,"1","0")</f>
        <v>0</v>
      </c>
      <c r="U6" s="27" t="str">
        <f>IF(M6&gt;O6,"1","0")</f>
        <v>1</v>
      </c>
      <c r="V6" s="6"/>
      <c r="W6" s="3"/>
      <c r="X6" s="3"/>
      <c r="Y6" s="3"/>
    </row>
    <row r="7" spans="2:25" s="1" customFormat="1" ht="14.25" thickBot="1">
      <c r="B7" s="1">
        <v>4</v>
      </c>
      <c r="C7" s="81" t="s">
        <v>78</v>
      </c>
      <c r="D7" s="29">
        <v>0</v>
      </c>
      <c r="E7" s="30" t="s">
        <v>58</v>
      </c>
      <c r="F7" s="31">
        <v>9</v>
      </c>
      <c r="G7" s="32">
        <v>7</v>
      </c>
      <c r="H7" s="30" t="s">
        <v>58</v>
      </c>
      <c r="I7" s="31">
        <v>3</v>
      </c>
      <c r="J7" s="32">
        <v>7</v>
      </c>
      <c r="K7" s="30" t="s">
        <v>58</v>
      </c>
      <c r="L7" s="31">
        <v>8</v>
      </c>
      <c r="M7" s="98"/>
      <c r="N7" s="99"/>
      <c r="O7" s="100"/>
      <c r="P7" s="33">
        <f>S7+T7+U7</f>
        <v>1</v>
      </c>
      <c r="Q7" s="33">
        <f>(D7+G7+J7)-(F7+I7+L7)</f>
        <v>-6</v>
      </c>
      <c r="R7" s="33">
        <v>2</v>
      </c>
      <c r="S7" s="33" t="str">
        <f>IF(D7&gt;F7,"1","0")</f>
        <v>0</v>
      </c>
      <c r="T7" s="33" t="str">
        <f>IF(G7&gt;I7,"1","0")</f>
        <v>1</v>
      </c>
      <c r="U7" s="34" t="str">
        <f>IF(J7&gt;L7,"1","0")</f>
        <v>0</v>
      </c>
      <c r="V7" s="6"/>
      <c r="W7" s="3"/>
      <c r="X7" s="3"/>
      <c r="Y7" s="3"/>
    </row>
    <row r="8" spans="3:25" s="1" customFormat="1" ht="13.5">
      <c r="C8" s="6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  <c r="X8" s="3"/>
      <c r="Y8" s="3"/>
    </row>
    <row r="9" spans="4:25" s="1" customFormat="1" ht="14.25" thickBo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  <c r="W9" s="3"/>
      <c r="X9" s="3"/>
      <c r="Y9" s="3"/>
    </row>
    <row r="10" spans="3:25" s="1" customFormat="1" ht="14.25" thickBot="1">
      <c r="C10" s="8" t="s">
        <v>79</v>
      </c>
      <c r="D10" s="101" t="str">
        <f>C11</f>
        <v>鎌　　倉</v>
      </c>
      <c r="E10" s="102"/>
      <c r="F10" s="103"/>
      <c r="G10" s="101" t="str">
        <f>C12</f>
        <v>慶應藤沢</v>
      </c>
      <c r="H10" s="102"/>
      <c r="I10" s="103"/>
      <c r="J10" s="101" t="str">
        <f>C13</f>
        <v>鎌倉学園</v>
      </c>
      <c r="K10" s="102"/>
      <c r="L10" s="103"/>
      <c r="M10" s="101" t="str">
        <f>C14</f>
        <v>湘　　南</v>
      </c>
      <c r="N10" s="102"/>
      <c r="O10" s="103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  <c r="V10" s="6"/>
      <c r="W10" s="3"/>
      <c r="X10" s="3"/>
      <c r="Y10" s="3"/>
    </row>
    <row r="11" spans="2:25" s="1" customFormat="1" ht="14.25" thickTop="1">
      <c r="B11" s="1">
        <v>1</v>
      </c>
      <c r="C11" s="80" t="s">
        <v>83</v>
      </c>
      <c r="D11" s="104"/>
      <c r="E11" s="105"/>
      <c r="F11" s="106"/>
      <c r="G11" s="15">
        <v>5</v>
      </c>
      <c r="H11" s="16" t="s">
        <v>58</v>
      </c>
      <c r="I11" s="17">
        <v>2</v>
      </c>
      <c r="J11" s="15">
        <v>7</v>
      </c>
      <c r="K11" s="16" t="s">
        <v>58</v>
      </c>
      <c r="L11" s="17">
        <v>9</v>
      </c>
      <c r="M11" s="15">
        <v>7</v>
      </c>
      <c r="N11" s="16" t="s">
        <v>58</v>
      </c>
      <c r="O11" s="18">
        <v>0</v>
      </c>
      <c r="P11" s="19">
        <f>S11+T11+U11</f>
        <v>2</v>
      </c>
      <c r="Q11" s="19">
        <f>(G11+J11+M11)-(I11+L11+O11)</f>
        <v>8</v>
      </c>
      <c r="R11" s="19">
        <v>2</v>
      </c>
      <c r="S11" s="19" t="str">
        <f>IF(G11&gt;I11,"1","0")</f>
        <v>1</v>
      </c>
      <c r="T11" s="19" t="str">
        <f>IF(J11&gt;L11,"1","0")</f>
        <v>0</v>
      </c>
      <c r="U11" s="20" t="str">
        <f>IF(M11&gt;O11,"1","0")</f>
        <v>1</v>
      </c>
      <c r="V11" s="6"/>
      <c r="W11" s="3"/>
      <c r="X11" s="3"/>
      <c r="Y11" s="3"/>
    </row>
    <row r="12" spans="2:25" s="1" customFormat="1" ht="13.5">
      <c r="B12" s="1">
        <v>2</v>
      </c>
      <c r="C12" s="14" t="s">
        <v>80</v>
      </c>
      <c r="D12" s="21">
        <v>2</v>
      </c>
      <c r="E12" s="22" t="s">
        <v>58</v>
      </c>
      <c r="F12" s="23">
        <v>5</v>
      </c>
      <c r="G12" s="107"/>
      <c r="H12" s="108"/>
      <c r="I12" s="109"/>
      <c r="J12" s="24">
        <v>4</v>
      </c>
      <c r="K12" s="22" t="s">
        <v>58</v>
      </c>
      <c r="L12" s="23">
        <v>8</v>
      </c>
      <c r="M12" s="24">
        <v>5</v>
      </c>
      <c r="N12" s="22" t="s">
        <v>58</v>
      </c>
      <c r="O12" s="25">
        <v>2</v>
      </c>
      <c r="P12" s="26">
        <f>S12+T12+U12</f>
        <v>1</v>
      </c>
      <c r="Q12" s="26">
        <f>(D12+J12+M12)-(F12+L12+O12)</f>
        <v>-4</v>
      </c>
      <c r="R12" s="26">
        <v>3</v>
      </c>
      <c r="S12" s="26" t="str">
        <f>IF(D12&gt;F12,"1","0")</f>
        <v>0</v>
      </c>
      <c r="T12" s="26" t="str">
        <f>IF(J12&gt;L12,"1","0")</f>
        <v>0</v>
      </c>
      <c r="U12" s="27" t="str">
        <f>IF(M12&gt;O12,"1","0")</f>
        <v>1</v>
      </c>
      <c r="V12" s="6"/>
      <c r="W12" s="3"/>
      <c r="X12" s="3"/>
      <c r="Y12" s="3"/>
    </row>
    <row r="13" spans="2:25" s="1" customFormat="1" ht="13.5">
      <c r="B13" s="1">
        <v>3</v>
      </c>
      <c r="C13" s="80" t="s">
        <v>81</v>
      </c>
      <c r="D13" s="21">
        <v>9</v>
      </c>
      <c r="E13" s="22" t="s">
        <v>58</v>
      </c>
      <c r="F13" s="23">
        <v>7</v>
      </c>
      <c r="G13" s="24">
        <v>8</v>
      </c>
      <c r="H13" s="22" t="s">
        <v>58</v>
      </c>
      <c r="I13" s="23">
        <v>4</v>
      </c>
      <c r="J13" s="107"/>
      <c r="K13" s="108"/>
      <c r="L13" s="109"/>
      <c r="M13" s="24">
        <v>6</v>
      </c>
      <c r="N13" s="22" t="s">
        <v>58</v>
      </c>
      <c r="O13" s="25">
        <v>1</v>
      </c>
      <c r="P13" s="26">
        <f>S13+T13+U13</f>
        <v>3</v>
      </c>
      <c r="Q13" s="26">
        <f>(D13+G13+M13)-(F13+I13+O13)</f>
        <v>11</v>
      </c>
      <c r="R13" s="26">
        <v>1</v>
      </c>
      <c r="S13" s="26" t="str">
        <f>IF(D13&gt;F13,"1","0")</f>
        <v>1</v>
      </c>
      <c r="T13" s="26" t="str">
        <f>IF(G13&gt;I13,"1","0")</f>
        <v>1</v>
      </c>
      <c r="U13" s="27" t="str">
        <f>IF(M13&gt;O13,"1","0")</f>
        <v>1</v>
      </c>
      <c r="V13" s="6"/>
      <c r="W13" s="3"/>
      <c r="X13" s="3"/>
      <c r="Y13" s="3"/>
    </row>
    <row r="14" spans="2:25" s="1" customFormat="1" ht="14.25" thickBot="1">
      <c r="B14" s="1">
        <v>4</v>
      </c>
      <c r="C14" s="28" t="s">
        <v>82</v>
      </c>
      <c r="D14" s="29">
        <v>0</v>
      </c>
      <c r="E14" s="30" t="s">
        <v>58</v>
      </c>
      <c r="F14" s="31">
        <v>7</v>
      </c>
      <c r="G14" s="32">
        <v>2</v>
      </c>
      <c r="H14" s="30" t="s">
        <v>58</v>
      </c>
      <c r="I14" s="31">
        <v>5</v>
      </c>
      <c r="J14" s="32">
        <v>1</v>
      </c>
      <c r="K14" s="30" t="s">
        <v>58</v>
      </c>
      <c r="L14" s="31">
        <v>6</v>
      </c>
      <c r="M14" s="98"/>
      <c r="N14" s="99"/>
      <c r="O14" s="100"/>
      <c r="P14" s="33">
        <f>S14+T14+U14</f>
        <v>0</v>
      </c>
      <c r="Q14" s="33">
        <f>(D14+G14+J14)-(F14+I14+L14)</f>
        <v>-15</v>
      </c>
      <c r="R14" s="33">
        <v>4</v>
      </c>
      <c r="S14" s="33" t="str">
        <f>IF(D14&gt;F14,"1","0")</f>
        <v>0</v>
      </c>
      <c r="T14" s="33" t="str">
        <f>IF(G14&gt;I14,"1","0")</f>
        <v>0</v>
      </c>
      <c r="U14" s="34" t="str">
        <f>IF(J14&gt;L14,"1","0")</f>
        <v>0</v>
      </c>
      <c r="V14" s="6"/>
      <c r="W14" s="3"/>
      <c r="X14" s="3"/>
      <c r="Y14" s="3"/>
    </row>
    <row r="15" spans="3:25" s="1" customFormat="1" ht="13.5">
      <c r="C15" s="6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spans="4:25" s="1" customFormat="1" ht="14.25" thickBo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  <c r="Y16" s="3"/>
    </row>
    <row r="17" spans="3:25" s="1" customFormat="1" ht="14.25" thickBot="1">
      <c r="C17" s="8" t="s">
        <v>84</v>
      </c>
      <c r="D17" s="101" t="str">
        <f>C18</f>
        <v>藤沢翔陵</v>
      </c>
      <c r="E17" s="102"/>
      <c r="F17" s="103"/>
      <c r="G17" s="101" t="str">
        <f>C19</f>
        <v>藤沢総合</v>
      </c>
      <c r="H17" s="102"/>
      <c r="I17" s="103"/>
      <c r="J17" s="101" t="str">
        <f>C20</f>
        <v>七里ガ浜</v>
      </c>
      <c r="K17" s="102"/>
      <c r="L17" s="103"/>
      <c r="M17" s="101" t="str">
        <f>C21</f>
        <v>藤沢工科</v>
      </c>
      <c r="N17" s="102"/>
      <c r="O17" s="103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  <c r="V17" s="6"/>
      <c r="W17" s="3"/>
      <c r="X17" s="3"/>
      <c r="Y17" s="3"/>
    </row>
    <row r="18" spans="2:25" s="1" customFormat="1" ht="14.25" thickTop="1">
      <c r="B18" s="1">
        <v>1</v>
      </c>
      <c r="C18" s="80" t="s">
        <v>85</v>
      </c>
      <c r="D18" s="104"/>
      <c r="E18" s="105"/>
      <c r="F18" s="106"/>
      <c r="G18" s="15">
        <v>18</v>
      </c>
      <c r="H18" s="16" t="s">
        <v>58</v>
      </c>
      <c r="I18" s="17">
        <v>2</v>
      </c>
      <c r="J18" s="15">
        <v>8</v>
      </c>
      <c r="K18" s="16" t="s">
        <v>58</v>
      </c>
      <c r="L18" s="17">
        <v>4</v>
      </c>
      <c r="M18" s="15">
        <v>17</v>
      </c>
      <c r="N18" s="16" t="s">
        <v>58</v>
      </c>
      <c r="O18" s="18">
        <v>1</v>
      </c>
      <c r="P18" s="19">
        <f>S18+T18+U18</f>
        <v>3</v>
      </c>
      <c r="Q18" s="19">
        <f>(G18+J18+M18)-(I18+L18+O18)</f>
        <v>36</v>
      </c>
      <c r="R18" s="19">
        <v>1</v>
      </c>
      <c r="S18" s="19" t="str">
        <f>IF(G18&gt;I18,"1","0")</f>
        <v>1</v>
      </c>
      <c r="T18" s="19" t="str">
        <f>IF(J18&gt;L18,"1","0")</f>
        <v>1</v>
      </c>
      <c r="U18" s="20" t="str">
        <f>IF(M18&gt;O18,"1","0")</f>
        <v>1</v>
      </c>
      <c r="V18" s="6"/>
      <c r="W18" s="3"/>
      <c r="X18" s="3"/>
      <c r="Y18" s="3"/>
    </row>
    <row r="19" spans="2:25" s="1" customFormat="1" ht="13.5">
      <c r="B19" s="1">
        <v>2</v>
      </c>
      <c r="C19" s="14" t="s">
        <v>86</v>
      </c>
      <c r="D19" s="21">
        <v>2</v>
      </c>
      <c r="E19" s="22" t="s">
        <v>58</v>
      </c>
      <c r="F19" s="23">
        <v>18</v>
      </c>
      <c r="G19" s="107"/>
      <c r="H19" s="108"/>
      <c r="I19" s="109"/>
      <c r="J19" s="24">
        <v>7</v>
      </c>
      <c r="K19" s="22" t="s">
        <v>58</v>
      </c>
      <c r="L19" s="23">
        <v>12</v>
      </c>
      <c r="M19" s="24">
        <v>13</v>
      </c>
      <c r="N19" s="22" t="s">
        <v>58</v>
      </c>
      <c r="O19" s="25">
        <v>2</v>
      </c>
      <c r="P19" s="26">
        <f>S19+T19+U19</f>
        <v>1</v>
      </c>
      <c r="Q19" s="26">
        <f>(D19+J19+M19)-(F19+L19+O19)</f>
        <v>-10</v>
      </c>
      <c r="R19" s="26">
        <v>3</v>
      </c>
      <c r="S19" s="26" t="str">
        <f>IF(D19&gt;F19,"1","0")</f>
        <v>0</v>
      </c>
      <c r="T19" s="26" t="str">
        <f>IF(J19&gt;L19,"1","0")</f>
        <v>0</v>
      </c>
      <c r="U19" s="27" t="str">
        <f>IF(M19&gt;O19,"1","0")</f>
        <v>1</v>
      </c>
      <c r="V19" s="6"/>
      <c r="W19" s="3"/>
      <c r="X19" s="3"/>
      <c r="Y19" s="3"/>
    </row>
    <row r="20" spans="2:25" s="1" customFormat="1" ht="13.5">
      <c r="B20" s="1">
        <v>3</v>
      </c>
      <c r="C20" s="80" t="s">
        <v>87</v>
      </c>
      <c r="D20" s="21">
        <v>4</v>
      </c>
      <c r="E20" s="22" t="s">
        <v>58</v>
      </c>
      <c r="F20" s="23">
        <v>8</v>
      </c>
      <c r="G20" s="24">
        <v>12</v>
      </c>
      <c r="H20" s="22" t="s">
        <v>58</v>
      </c>
      <c r="I20" s="23">
        <v>7</v>
      </c>
      <c r="J20" s="107"/>
      <c r="K20" s="108"/>
      <c r="L20" s="109"/>
      <c r="M20" s="24">
        <v>1</v>
      </c>
      <c r="N20" s="22" t="s">
        <v>58</v>
      </c>
      <c r="O20" s="25">
        <v>3</v>
      </c>
      <c r="P20" s="26">
        <f>S20+T20+U20</f>
        <v>1</v>
      </c>
      <c r="Q20" s="26">
        <f>(D20+G20+M20)-(F20+I20+O20)</f>
        <v>-1</v>
      </c>
      <c r="R20" s="26">
        <v>2</v>
      </c>
      <c r="S20" s="26" t="str">
        <f>IF(D20&gt;F20,"1","0")</f>
        <v>0</v>
      </c>
      <c r="T20" s="26" t="str">
        <f>IF(G20&gt;I20,"1","0")</f>
        <v>1</v>
      </c>
      <c r="U20" s="27" t="str">
        <f>IF(M20&gt;O20,"1","0")</f>
        <v>0</v>
      </c>
      <c r="V20" s="6"/>
      <c r="W20" s="3"/>
      <c r="X20" s="3"/>
      <c r="Y20" s="3"/>
    </row>
    <row r="21" spans="2:25" s="1" customFormat="1" ht="14.25" thickBot="1">
      <c r="B21" s="1">
        <v>4</v>
      </c>
      <c r="C21" s="28" t="s">
        <v>88</v>
      </c>
      <c r="D21" s="29">
        <v>1</v>
      </c>
      <c r="E21" s="30" t="s">
        <v>58</v>
      </c>
      <c r="F21" s="31">
        <v>17</v>
      </c>
      <c r="G21" s="32">
        <v>2</v>
      </c>
      <c r="H21" s="30" t="s">
        <v>58</v>
      </c>
      <c r="I21" s="31">
        <v>13</v>
      </c>
      <c r="J21" s="32">
        <v>3</v>
      </c>
      <c r="K21" s="30" t="s">
        <v>58</v>
      </c>
      <c r="L21" s="31">
        <v>1</v>
      </c>
      <c r="M21" s="98"/>
      <c r="N21" s="99"/>
      <c r="O21" s="100"/>
      <c r="P21" s="33">
        <f>S21+T21+U21</f>
        <v>1</v>
      </c>
      <c r="Q21" s="33">
        <f>(D21+G21+J21)-(F21+I21+L21)</f>
        <v>-25</v>
      </c>
      <c r="R21" s="33">
        <v>4</v>
      </c>
      <c r="S21" s="33" t="str">
        <f>IF(D21&gt;F21,"1","0")</f>
        <v>0</v>
      </c>
      <c r="T21" s="33" t="str">
        <f>IF(G21&gt;I21,"1","0")</f>
        <v>0</v>
      </c>
      <c r="U21" s="34" t="str">
        <f>IF(J21&gt;L21,"1","0")</f>
        <v>1</v>
      </c>
      <c r="V21" s="6"/>
      <c r="W21" s="3"/>
      <c r="X21" s="3"/>
      <c r="Y21" s="3"/>
    </row>
    <row r="22" spans="3:25" s="1" customFormat="1" ht="13.5">
      <c r="C22" s="6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  <c r="X22" s="3"/>
      <c r="Y22" s="3"/>
    </row>
    <row r="23" spans="4:25" s="1" customFormat="1" ht="14.25" thickBo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3"/>
      <c r="X23" s="3"/>
      <c r="Y23" s="3"/>
    </row>
    <row r="24" spans="3:25" s="1" customFormat="1" ht="14.25" thickBot="1">
      <c r="C24" s="8" t="s">
        <v>89</v>
      </c>
      <c r="D24" s="101" t="str">
        <f>C25</f>
        <v>湘南工大付</v>
      </c>
      <c r="E24" s="102"/>
      <c r="F24" s="103"/>
      <c r="G24" s="101" t="str">
        <f>C26</f>
        <v>茅ヶ崎西浜</v>
      </c>
      <c r="H24" s="102"/>
      <c r="I24" s="103"/>
      <c r="J24" s="101" t="str">
        <f>C27</f>
        <v>茅 ヶ 崎</v>
      </c>
      <c r="K24" s="102"/>
      <c r="L24" s="103"/>
      <c r="M24" s="101" t="str">
        <f>C28</f>
        <v>寒　　川</v>
      </c>
      <c r="N24" s="102"/>
      <c r="O24" s="103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  <c r="V24" s="6"/>
      <c r="W24" s="3"/>
      <c r="X24" s="3"/>
      <c r="Y24" s="3"/>
    </row>
    <row r="25" spans="2:25" s="1" customFormat="1" ht="14.25" thickTop="1">
      <c r="B25" s="1">
        <v>1</v>
      </c>
      <c r="C25" s="14" t="s">
        <v>90</v>
      </c>
      <c r="D25" s="104"/>
      <c r="E25" s="105"/>
      <c r="F25" s="106"/>
      <c r="G25" s="15">
        <v>1</v>
      </c>
      <c r="H25" s="16" t="s">
        <v>58</v>
      </c>
      <c r="I25" s="17">
        <v>4</v>
      </c>
      <c r="J25" s="15">
        <v>3</v>
      </c>
      <c r="K25" s="16" t="s">
        <v>58</v>
      </c>
      <c r="L25" s="17">
        <v>1</v>
      </c>
      <c r="M25" s="15">
        <v>8</v>
      </c>
      <c r="N25" s="16" t="s">
        <v>58</v>
      </c>
      <c r="O25" s="18">
        <v>1</v>
      </c>
      <c r="P25" s="19">
        <f>S25+T25+U25</f>
        <v>2</v>
      </c>
      <c r="Q25" s="19">
        <f>(G25+J25+M25)-(I25+L25+O25)</f>
        <v>6</v>
      </c>
      <c r="R25" s="19">
        <v>3</v>
      </c>
      <c r="S25" s="19" t="str">
        <f>IF(G25&gt;I25,"1","0")</f>
        <v>0</v>
      </c>
      <c r="T25" s="19" t="str">
        <f>IF(J25&gt;L25,"1","0")</f>
        <v>1</v>
      </c>
      <c r="U25" s="20" t="str">
        <f>IF(M25&gt;O25,"1","0")</f>
        <v>1</v>
      </c>
      <c r="V25" s="6"/>
      <c r="W25" s="3"/>
      <c r="X25" s="3"/>
      <c r="Y25" s="3"/>
    </row>
    <row r="26" spans="2:25" s="1" customFormat="1" ht="13.5">
      <c r="B26" s="1">
        <v>2</v>
      </c>
      <c r="C26" s="80" t="s">
        <v>91</v>
      </c>
      <c r="D26" s="21">
        <v>4</v>
      </c>
      <c r="E26" s="22" t="s">
        <v>58</v>
      </c>
      <c r="F26" s="23">
        <v>1</v>
      </c>
      <c r="G26" s="107"/>
      <c r="H26" s="108"/>
      <c r="I26" s="109"/>
      <c r="J26" s="24">
        <v>1</v>
      </c>
      <c r="K26" s="22" t="s">
        <v>58</v>
      </c>
      <c r="L26" s="23">
        <v>4</v>
      </c>
      <c r="M26" s="24">
        <v>10</v>
      </c>
      <c r="N26" s="22" t="s">
        <v>58</v>
      </c>
      <c r="O26" s="25">
        <v>3</v>
      </c>
      <c r="P26" s="26">
        <f>S26+T26+U26</f>
        <v>2</v>
      </c>
      <c r="Q26" s="26">
        <f>(D26+J26+M26)-(F26+L26+O26)</f>
        <v>7</v>
      </c>
      <c r="R26" s="26">
        <v>2</v>
      </c>
      <c r="S26" s="26" t="str">
        <f>IF(D26&gt;F26,"1","0")</f>
        <v>1</v>
      </c>
      <c r="T26" s="26" t="str">
        <f>IF(J26&gt;L26,"1","0")</f>
        <v>0</v>
      </c>
      <c r="U26" s="27" t="str">
        <f>IF(M26&gt;O26,"1","0")</f>
        <v>1</v>
      </c>
      <c r="V26" s="6"/>
      <c r="W26" s="3"/>
      <c r="X26" s="3"/>
      <c r="Y26" s="3"/>
    </row>
    <row r="27" spans="2:25" s="1" customFormat="1" ht="13.5">
      <c r="B27" s="1">
        <v>3</v>
      </c>
      <c r="C27" s="80" t="s">
        <v>93</v>
      </c>
      <c r="D27" s="21">
        <v>1</v>
      </c>
      <c r="E27" s="22" t="s">
        <v>58</v>
      </c>
      <c r="F27" s="23">
        <v>3</v>
      </c>
      <c r="G27" s="24">
        <v>4</v>
      </c>
      <c r="H27" s="22" t="s">
        <v>58</v>
      </c>
      <c r="I27" s="23">
        <v>1</v>
      </c>
      <c r="J27" s="107"/>
      <c r="K27" s="108"/>
      <c r="L27" s="109"/>
      <c r="M27" s="24">
        <v>10</v>
      </c>
      <c r="N27" s="22" t="s">
        <v>58</v>
      </c>
      <c r="O27" s="25">
        <v>2</v>
      </c>
      <c r="P27" s="26">
        <f>S27+T27+U27</f>
        <v>2</v>
      </c>
      <c r="Q27" s="26">
        <f>(D27+G27+M27)-(F27+I27+O27)</f>
        <v>9</v>
      </c>
      <c r="R27" s="26">
        <v>1</v>
      </c>
      <c r="S27" s="26" t="str">
        <f>IF(D27&gt;F27,"1","0")</f>
        <v>0</v>
      </c>
      <c r="T27" s="26" t="str">
        <f>IF(G27&gt;I27,"1","0")</f>
        <v>1</v>
      </c>
      <c r="U27" s="27" t="str">
        <f>IF(M27&gt;O27,"1","0")</f>
        <v>1</v>
      </c>
      <c r="V27" s="35"/>
      <c r="W27" s="3"/>
      <c r="X27" s="3"/>
      <c r="Y27" s="3"/>
    </row>
    <row r="28" spans="2:25" s="1" customFormat="1" ht="14.25" thickBot="1">
      <c r="B28" s="1">
        <v>4</v>
      </c>
      <c r="C28" s="28" t="s">
        <v>92</v>
      </c>
      <c r="D28" s="29">
        <v>1</v>
      </c>
      <c r="E28" s="30" t="s">
        <v>58</v>
      </c>
      <c r="F28" s="31">
        <v>8</v>
      </c>
      <c r="G28" s="32">
        <v>3</v>
      </c>
      <c r="H28" s="30" t="s">
        <v>58</v>
      </c>
      <c r="I28" s="31">
        <v>10</v>
      </c>
      <c r="J28" s="32">
        <v>2</v>
      </c>
      <c r="K28" s="30" t="s">
        <v>58</v>
      </c>
      <c r="L28" s="31">
        <v>10</v>
      </c>
      <c r="M28" s="98"/>
      <c r="N28" s="99"/>
      <c r="O28" s="100"/>
      <c r="P28" s="33">
        <f>S28+T28+U28</f>
        <v>0</v>
      </c>
      <c r="Q28" s="33">
        <f>(D28+G28+J28)-(F28+I28+L28)</f>
        <v>-22</v>
      </c>
      <c r="R28" s="33">
        <v>4</v>
      </c>
      <c r="S28" s="35" t="str">
        <f>IF(D28&gt;F28,"1","0")</f>
        <v>0</v>
      </c>
      <c r="T28" s="35" t="str">
        <f>IF(G28&gt;I28,"1","0")</f>
        <v>0</v>
      </c>
      <c r="U28" s="35" t="str">
        <f>IF(J28&gt;L28,"1","0")</f>
        <v>0</v>
      </c>
      <c r="V28" s="35"/>
      <c r="W28" s="3"/>
      <c r="X28" s="3"/>
      <c r="Y28" s="3"/>
    </row>
    <row r="29" spans="3:25" s="1" customFormat="1" ht="13.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"/>
      <c r="X29" s="3"/>
      <c r="Y29" s="3"/>
    </row>
    <row r="30" spans="3:25" s="1" customFormat="1" ht="14.25" thickBot="1"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  <c r="W30" s="3"/>
      <c r="X30" s="3"/>
      <c r="Y30" s="3"/>
    </row>
    <row r="31" spans="3:25" s="1" customFormat="1" ht="14.25" thickBot="1">
      <c r="C31" s="8" t="s">
        <v>95</v>
      </c>
      <c r="D31" s="116" t="str">
        <f>C32</f>
        <v>茅ヶ崎北陵</v>
      </c>
      <c r="E31" s="117"/>
      <c r="F31" s="118"/>
      <c r="G31" s="116" t="str">
        <f>C33</f>
        <v>アレセイア</v>
      </c>
      <c r="H31" s="117"/>
      <c r="I31" s="118"/>
      <c r="J31" s="116" t="str">
        <f>C34</f>
        <v>藤 沢 西</v>
      </c>
      <c r="K31" s="117"/>
      <c r="L31" s="118"/>
      <c r="M31" s="71"/>
      <c r="N31" s="6"/>
      <c r="O31" s="72"/>
      <c r="P31" s="9" t="s">
        <v>0</v>
      </c>
      <c r="Q31" s="9" t="str">
        <f>IF(SUM(Q32:Q35)=0,"得失","#E")</f>
        <v>得失</v>
      </c>
      <c r="R31" s="9" t="s">
        <v>33</v>
      </c>
      <c r="S31" s="3"/>
      <c r="T31" s="3"/>
      <c r="U31" s="3"/>
      <c r="V31" s="6"/>
      <c r="W31" s="3"/>
      <c r="X31" s="3"/>
      <c r="Y31" s="3"/>
    </row>
    <row r="32" spans="2:26" s="6" customFormat="1" ht="14.25" thickTop="1">
      <c r="B32" s="1">
        <v>1</v>
      </c>
      <c r="C32" s="80" t="s">
        <v>96</v>
      </c>
      <c r="D32" s="104"/>
      <c r="E32" s="105"/>
      <c r="F32" s="106"/>
      <c r="G32" s="15">
        <v>11</v>
      </c>
      <c r="H32" s="16" t="s">
        <v>58</v>
      </c>
      <c r="I32" s="17">
        <v>1</v>
      </c>
      <c r="J32" s="15">
        <v>6</v>
      </c>
      <c r="K32" s="16" t="s">
        <v>58</v>
      </c>
      <c r="L32" s="17">
        <v>3</v>
      </c>
      <c r="M32" s="73"/>
      <c r="N32" s="35"/>
      <c r="O32" s="74"/>
      <c r="P32" s="19">
        <f>S32+T32+U32</f>
        <v>2</v>
      </c>
      <c r="Q32" s="19">
        <f>(G32+J32+M32)-(I32+L32+O32)</f>
        <v>13</v>
      </c>
      <c r="R32" s="19">
        <v>1</v>
      </c>
      <c r="S32" s="19" t="str">
        <f>IF(G32&gt;I32,"1","0")</f>
        <v>1</v>
      </c>
      <c r="T32" s="19" t="str">
        <f>IF(J32&gt;L32,"1","0")</f>
        <v>1</v>
      </c>
      <c r="U32" s="20" t="str">
        <f>IF(M32&gt;O32,"1","0")</f>
        <v>0</v>
      </c>
      <c r="W32" s="3"/>
      <c r="X32" s="3"/>
      <c r="Y32" s="3"/>
      <c r="Z32" s="1"/>
    </row>
    <row r="33" spans="2:26" s="6" customFormat="1" ht="13.5">
      <c r="B33" s="1">
        <v>2</v>
      </c>
      <c r="C33" s="14" t="s">
        <v>67</v>
      </c>
      <c r="D33" s="21">
        <v>1</v>
      </c>
      <c r="E33" s="22" t="s">
        <v>58</v>
      </c>
      <c r="F33" s="23">
        <v>11</v>
      </c>
      <c r="G33" s="107"/>
      <c r="H33" s="108"/>
      <c r="I33" s="109"/>
      <c r="J33" s="24">
        <v>1</v>
      </c>
      <c r="K33" s="22" t="s">
        <v>58</v>
      </c>
      <c r="L33" s="23">
        <v>11</v>
      </c>
      <c r="M33" s="73"/>
      <c r="N33" s="35"/>
      <c r="O33" s="74"/>
      <c r="P33" s="26">
        <f>S33+T33+U33</f>
        <v>0</v>
      </c>
      <c r="Q33" s="26">
        <f>(D33+J33+M33)-(F33+L33+O33)</f>
        <v>-20</v>
      </c>
      <c r="R33" s="26">
        <v>3</v>
      </c>
      <c r="S33" s="26" t="str">
        <f>IF(D33&gt;F33,"1","0")</f>
        <v>0</v>
      </c>
      <c r="T33" s="26" t="str">
        <f>IF(J33&gt;L33,"1","0")</f>
        <v>0</v>
      </c>
      <c r="U33" s="27" t="str">
        <f>IF(M33&gt;O33,"1","0")</f>
        <v>0</v>
      </c>
      <c r="W33" s="3"/>
      <c r="X33" s="3"/>
      <c r="Y33" s="3"/>
      <c r="Z33" s="1"/>
    </row>
    <row r="34" spans="2:26" s="6" customFormat="1" ht="14.25" thickBot="1">
      <c r="B34" s="1">
        <v>3</v>
      </c>
      <c r="C34" s="28" t="s">
        <v>100</v>
      </c>
      <c r="D34" s="29">
        <v>3</v>
      </c>
      <c r="E34" s="30" t="s">
        <v>58</v>
      </c>
      <c r="F34" s="31">
        <v>6</v>
      </c>
      <c r="G34" s="32">
        <v>11</v>
      </c>
      <c r="H34" s="30" t="s">
        <v>58</v>
      </c>
      <c r="I34" s="31">
        <v>1</v>
      </c>
      <c r="J34" s="98"/>
      <c r="K34" s="99"/>
      <c r="L34" s="114"/>
      <c r="M34" s="73"/>
      <c r="N34" s="35"/>
      <c r="O34" s="74"/>
      <c r="P34" s="26">
        <f>S34+T34+U34</f>
        <v>1</v>
      </c>
      <c r="Q34" s="26">
        <f>(D34+G34+M34)-(F34+I34+O34)</f>
        <v>7</v>
      </c>
      <c r="R34" s="26">
        <v>2</v>
      </c>
      <c r="S34" s="26" t="str">
        <f>IF(D34&gt;F34,"1","0")</f>
        <v>0</v>
      </c>
      <c r="T34" s="26" t="str">
        <f>IF(G34&gt;I34,"1","0")</f>
        <v>1</v>
      </c>
      <c r="U34" s="27" t="str">
        <f>IF(M34&gt;O34,"1","0")</f>
        <v>0</v>
      </c>
      <c r="V34" s="35"/>
      <c r="W34" s="3"/>
      <c r="X34" s="3"/>
      <c r="Y34" s="3"/>
      <c r="Z34" s="1"/>
    </row>
    <row r="35" spans="3:25" s="6" customFormat="1" ht="13.5">
      <c r="C35" s="35"/>
      <c r="D35" s="35"/>
      <c r="E35" s="35"/>
      <c r="F35" s="35"/>
      <c r="G35" s="35"/>
      <c r="H35" s="35"/>
      <c r="I35" s="35"/>
      <c r="J35" s="111"/>
      <c r="K35" s="111"/>
      <c r="L35" s="111"/>
      <c r="M35" s="35"/>
      <c r="N35" s="35"/>
      <c r="O35" s="35"/>
      <c r="P35" s="35"/>
      <c r="Q35" s="35"/>
      <c r="R35" s="35"/>
      <c r="S35" s="35"/>
      <c r="T35" s="35"/>
      <c r="U35" s="35"/>
      <c r="W35" s="35"/>
      <c r="X35" s="35"/>
      <c r="Y35" s="35"/>
    </row>
    <row r="36" spans="3:25" s="1" customFormat="1" ht="13.5">
      <c r="C36" s="67"/>
      <c r="D36" s="4" t="s">
        <v>319</v>
      </c>
      <c r="E36" s="3"/>
      <c r="F36" s="3"/>
      <c r="G36" s="3"/>
      <c r="H36" s="3"/>
      <c r="I36" s="3"/>
      <c r="J36" s="7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"/>
      <c r="W36" s="3"/>
      <c r="X36" s="3"/>
      <c r="Y36" s="3"/>
    </row>
    <row r="37" ht="14.25" thickBot="1"/>
    <row r="38" spans="3:25" s="1" customFormat="1" ht="14.25" thickBot="1">
      <c r="C38" s="8" t="s">
        <v>94</v>
      </c>
      <c r="D38" s="116" t="str">
        <f>C39</f>
        <v>藤嶺藤沢</v>
      </c>
      <c r="E38" s="117"/>
      <c r="F38" s="118"/>
      <c r="G38" s="116" t="str">
        <f>C40</f>
        <v>湘 南 台</v>
      </c>
      <c r="H38" s="117"/>
      <c r="I38" s="118"/>
      <c r="J38" s="116" t="str">
        <f>C41</f>
        <v>深　　沢</v>
      </c>
      <c r="K38" s="117"/>
      <c r="L38" s="118"/>
      <c r="M38" s="71"/>
      <c r="N38" s="6"/>
      <c r="O38" s="72"/>
      <c r="P38" s="9" t="s">
        <v>0</v>
      </c>
      <c r="Q38" s="9" t="str">
        <f>IF(SUM(Q39:Q42)=0,"得失","#E")</f>
        <v>得失</v>
      </c>
      <c r="R38" s="9" t="s">
        <v>33</v>
      </c>
      <c r="S38" s="10"/>
      <c r="T38" s="10"/>
      <c r="U38" s="11"/>
      <c r="V38" s="6"/>
      <c r="W38" s="3"/>
      <c r="X38" s="3"/>
      <c r="Y38" s="3"/>
    </row>
    <row r="39" spans="2:25" s="1" customFormat="1" ht="14.25" thickTop="1">
      <c r="B39" s="1">
        <v>1</v>
      </c>
      <c r="C39" s="80" t="s">
        <v>97</v>
      </c>
      <c r="D39" s="104"/>
      <c r="E39" s="105"/>
      <c r="F39" s="106"/>
      <c r="G39" s="15">
        <v>11</v>
      </c>
      <c r="H39" s="16" t="s">
        <v>58</v>
      </c>
      <c r="I39" s="17">
        <v>0</v>
      </c>
      <c r="J39" s="15">
        <v>7</v>
      </c>
      <c r="K39" s="16" t="s">
        <v>58</v>
      </c>
      <c r="L39" s="17">
        <v>0</v>
      </c>
      <c r="M39" s="73"/>
      <c r="N39" s="35"/>
      <c r="O39" s="74"/>
      <c r="P39" s="19">
        <f>S39+T39+U39</f>
        <v>2</v>
      </c>
      <c r="Q39" s="19">
        <f>(G39+J39+M39)-(I39+L39+O39)</f>
        <v>18</v>
      </c>
      <c r="R39" s="19">
        <v>1</v>
      </c>
      <c r="S39" s="19" t="str">
        <f>IF(G39&gt;I39,"1","0")</f>
        <v>1</v>
      </c>
      <c r="T39" s="19" t="str">
        <f>IF(J39&gt;L39,"1","0")</f>
        <v>1</v>
      </c>
      <c r="U39" s="20" t="str">
        <f>IF(M39&gt;O39,"1","0")</f>
        <v>0</v>
      </c>
      <c r="V39" s="6"/>
      <c r="W39" s="3"/>
      <c r="X39" s="3"/>
      <c r="Y39" s="3"/>
    </row>
    <row r="40" spans="2:25" s="1" customFormat="1" ht="13.5">
      <c r="B40" s="1">
        <v>2</v>
      </c>
      <c r="C40" s="14" t="s">
        <v>99</v>
      </c>
      <c r="D40" s="21">
        <v>0</v>
      </c>
      <c r="E40" s="22" t="s">
        <v>58</v>
      </c>
      <c r="F40" s="23">
        <v>11</v>
      </c>
      <c r="G40" s="107"/>
      <c r="H40" s="108"/>
      <c r="I40" s="109"/>
      <c r="J40" s="24">
        <v>5</v>
      </c>
      <c r="K40" s="22" t="s">
        <v>58</v>
      </c>
      <c r="L40" s="23">
        <v>8</v>
      </c>
      <c r="M40" s="73"/>
      <c r="N40" s="35"/>
      <c r="O40" s="74"/>
      <c r="P40" s="26">
        <f>S40+T40+U40</f>
        <v>0</v>
      </c>
      <c r="Q40" s="26">
        <f>(D40+J40+M40)-(F40+L40+O40)</f>
        <v>-14</v>
      </c>
      <c r="R40" s="26">
        <v>3</v>
      </c>
      <c r="S40" s="26" t="str">
        <f>IF(D40&gt;F40,"1","0")</f>
        <v>0</v>
      </c>
      <c r="T40" s="26" t="str">
        <f>IF(J40&gt;L40,"1","0")</f>
        <v>0</v>
      </c>
      <c r="U40" s="27" t="str">
        <f>IF(M40&gt;O40,"1","0")</f>
        <v>0</v>
      </c>
      <c r="V40" s="6"/>
      <c r="W40" s="3"/>
      <c r="X40" s="3"/>
      <c r="Y40" s="3"/>
    </row>
    <row r="41" spans="2:25" s="1" customFormat="1" ht="14.25" thickBot="1">
      <c r="B41" s="1">
        <v>3</v>
      </c>
      <c r="C41" s="81" t="s">
        <v>98</v>
      </c>
      <c r="D41" s="29">
        <v>0</v>
      </c>
      <c r="E41" s="30" t="s">
        <v>58</v>
      </c>
      <c r="F41" s="31">
        <v>7</v>
      </c>
      <c r="G41" s="32">
        <v>8</v>
      </c>
      <c r="H41" s="30" t="s">
        <v>58</v>
      </c>
      <c r="I41" s="31">
        <v>5</v>
      </c>
      <c r="J41" s="98"/>
      <c r="K41" s="99"/>
      <c r="L41" s="114"/>
      <c r="M41" s="73"/>
      <c r="N41" s="35"/>
      <c r="O41" s="74"/>
      <c r="P41" s="33">
        <f>S41+T41+U41</f>
        <v>1</v>
      </c>
      <c r="Q41" s="33">
        <f>(D41+G41+M41)-(F41+I41+O41)</f>
        <v>-4</v>
      </c>
      <c r="R41" s="33">
        <v>2</v>
      </c>
      <c r="S41" s="26" t="str">
        <f>IF(D41&gt;F41,"1","0")</f>
        <v>0</v>
      </c>
      <c r="T41" s="26" t="str">
        <f>IF(G41&gt;I41,"1","0")</f>
        <v>1</v>
      </c>
      <c r="U41" s="27" t="str">
        <f>IF(M41&gt;O41,"1","0")</f>
        <v>0</v>
      </c>
      <c r="V41" s="6"/>
      <c r="W41" s="3"/>
      <c r="X41" s="3"/>
      <c r="Y41" s="3"/>
    </row>
    <row r="42" ht="13.5">
      <c r="C42" s="67"/>
    </row>
  </sheetData>
  <mergeCells count="46">
    <mergeCell ref="M21:O21"/>
    <mergeCell ref="G26:I26"/>
    <mergeCell ref="M28:O28"/>
    <mergeCell ref="D39:F39"/>
    <mergeCell ref="D38:F38"/>
    <mergeCell ref="G38:I38"/>
    <mergeCell ref="J38:L38"/>
    <mergeCell ref="D24:F24"/>
    <mergeCell ref="M24:O24"/>
    <mergeCell ref="D25:F25"/>
    <mergeCell ref="G40:I40"/>
    <mergeCell ref="J41:L41"/>
    <mergeCell ref="G19:I19"/>
    <mergeCell ref="J20:L20"/>
    <mergeCell ref="G33:I33"/>
    <mergeCell ref="J34:L34"/>
    <mergeCell ref="G24:I24"/>
    <mergeCell ref="J24:L24"/>
    <mergeCell ref="J35:L35"/>
    <mergeCell ref="J27:L27"/>
    <mergeCell ref="G12:I12"/>
    <mergeCell ref="J13:L13"/>
    <mergeCell ref="M14:O14"/>
    <mergeCell ref="M17:O17"/>
    <mergeCell ref="D18:F18"/>
    <mergeCell ref="M7:O7"/>
    <mergeCell ref="D11:F11"/>
    <mergeCell ref="D10:F10"/>
    <mergeCell ref="G10:I10"/>
    <mergeCell ref="J10:L10"/>
    <mergeCell ref="M10:O10"/>
    <mergeCell ref="D17:F17"/>
    <mergeCell ref="G17:I17"/>
    <mergeCell ref="J17:L17"/>
    <mergeCell ref="J6:L6"/>
    <mergeCell ref="D3:F3"/>
    <mergeCell ref="G3:I3"/>
    <mergeCell ref="J3:L3"/>
    <mergeCell ref="M3:O3"/>
    <mergeCell ref="D4:F4"/>
    <mergeCell ref="G5:I5"/>
    <mergeCell ref="C1:P1"/>
    <mergeCell ref="D32:F32"/>
    <mergeCell ref="D31:F31"/>
    <mergeCell ref="G31:I31"/>
    <mergeCell ref="J31:L3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Y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41" customWidth="1"/>
    <col min="2" max="2" width="2.00390625" style="41" customWidth="1"/>
    <col min="3" max="3" width="15.50390625" style="41" customWidth="1"/>
    <col min="4" max="15" width="4.625" style="41" customWidth="1"/>
    <col min="16" max="16" width="4.625" style="46" customWidth="1"/>
    <col min="17" max="17" width="5.25390625" style="46" customWidth="1"/>
    <col min="18" max="18" width="4.625" style="46" customWidth="1"/>
    <col min="19" max="21" width="3.375" style="46" hidden="1" customWidth="1"/>
    <col min="22" max="22" width="3.375" style="41" customWidth="1"/>
    <col min="23" max="23" width="2.00390625" style="46" customWidth="1"/>
    <col min="24" max="24" width="8.375" style="41" customWidth="1"/>
    <col min="25" max="42" width="4.50390625" style="41" customWidth="1"/>
    <col min="43" max="16384" width="9.00390625" style="41" customWidth="1"/>
  </cols>
  <sheetData>
    <row r="1" spans="3:21" ht="18.75">
      <c r="C1" s="113" t="s">
        <v>198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3"/>
      <c r="R1" s="43"/>
      <c r="S1" s="43"/>
      <c r="T1" s="43"/>
      <c r="U1" s="43"/>
    </row>
    <row r="2" spans="3:21" ht="19.5" thickBot="1">
      <c r="C2" s="7" t="s">
        <v>32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3:25" s="1" customFormat="1" ht="14.25" thickBot="1">
      <c r="C3" s="78" t="s">
        <v>127</v>
      </c>
      <c r="D3" s="101" t="str">
        <f>C4</f>
        <v>三　　浦</v>
      </c>
      <c r="E3" s="102"/>
      <c r="F3" s="103"/>
      <c r="G3" s="101" t="str">
        <f>C5</f>
        <v>逗　　葉</v>
      </c>
      <c r="H3" s="102"/>
      <c r="I3" s="103"/>
      <c r="J3" s="101" t="str">
        <f>C6</f>
        <v>横須賀大津</v>
      </c>
      <c r="K3" s="102"/>
      <c r="L3" s="103"/>
      <c r="M3" s="101" t="str">
        <f>C7</f>
        <v>横須賀工業</v>
      </c>
      <c r="N3" s="102"/>
      <c r="O3" s="103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  <c r="V3" s="6"/>
      <c r="W3" s="3"/>
      <c r="X3" s="12"/>
      <c r="Y3" s="13"/>
    </row>
    <row r="4" spans="2:25" s="1" customFormat="1" ht="14.25" thickTop="1">
      <c r="B4" s="1">
        <v>1</v>
      </c>
      <c r="C4" s="80" t="s">
        <v>141</v>
      </c>
      <c r="D4" s="104"/>
      <c r="E4" s="105"/>
      <c r="F4" s="106"/>
      <c r="G4" s="15">
        <v>4</v>
      </c>
      <c r="H4" s="16" t="s">
        <v>58</v>
      </c>
      <c r="I4" s="17">
        <v>1</v>
      </c>
      <c r="J4" s="15">
        <v>10</v>
      </c>
      <c r="K4" s="16" t="s">
        <v>58</v>
      </c>
      <c r="L4" s="17">
        <v>7</v>
      </c>
      <c r="M4" s="15">
        <v>2</v>
      </c>
      <c r="N4" s="16" t="s">
        <v>58</v>
      </c>
      <c r="O4" s="18">
        <v>0</v>
      </c>
      <c r="P4" s="19">
        <f>S4+T4+U4</f>
        <v>3</v>
      </c>
      <c r="Q4" s="19">
        <f>(G4+J4+M4)-(I4+L4+O4)</f>
        <v>8</v>
      </c>
      <c r="R4" s="19">
        <v>1</v>
      </c>
      <c r="S4" s="19" t="str">
        <f>IF(G4&gt;I4,"1","0")</f>
        <v>1</v>
      </c>
      <c r="T4" s="19" t="str">
        <f>IF(J4&gt;L4,"1","0")</f>
        <v>1</v>
      </c>
      <c r="U4" s="20" t="str">
        <f>IF(M4&gt;O4,"1","0")</f>
        <v>1</v>
      </c>
      <c r="V4" s="6"/>
      <c r="W4" s="3"/>
      <c r="X4" s="13"/>
      <c r="Y4" s="13"/>
    </row>
    <row r="5" spans="2:25" s="1" customFormat="1" ht="13.5">
      <c r="B5" s="1">
        <v>2</v>
      </c>
      <c r="C5" s="14" t="s">
        <v>142</v>
      </c>
      <c r="D5" s="21">
        <v>1</v>
      </c>
      <c r="E5" s="22" t="s">
        <v>58</v>
      </c>
      <c r="F5" s="23">
        <v>4</v>
      </c>
      <c r="G5" s="107"/>
      <c r="H5" s="108"/>
      <c r="I5" s="109"/>
      <c r="J5" s="24">
        <v>2</v>
      </c>
      <c r="K5" s="22" t="s">
        <v>58</v>
      </c>
      <c r="L5" s="23">
        <v>9</v>
      </c>
      <c r="M5" s="24">
        <v>1</v>
      </c>
      <c r="N5" s="22" t="s">
        <v>58</v>
      </c>
      <c r="O5" s="25">
        <v>9</v>
      </c>
      <c r="P5" s="26">
        <f>S5+T5+U5</f>
        <v>0</v>
      </c>
      <c r="Q5" s="26">
        <f>(D5+J5+M5)-(F5+L5+O5)</f>
        <v>-18</v>
      </c>
      <c r="R5" s="26">
        <v>4</v>
      </c>
      <c r="S5" s="26" t="str">
        <f>IF(D5&gt;F5,"1","0")</f>
        <v>0</v>
      </c>
      <c r="T5" s="26" t="str">
        <f>IF(J5&gt;L5,"1","0")</f>
        <v>0</v>
      </c>
      <c r="U5" s="27" t="str">
        <f>IF(M5&gt;O5,"1","0")</f>
        <v>0</v>
      </c>
      <c r="V5" s="6"/>
      <c r="W5" s="3"/>
      <c r="X5" s="13"/>
      <c r="Y5" s="13"/>
    </row>
    <row r="6" spans="2:25" s="1" customFormat="1" ht="13.5">
      <c r="B6" s="1">
        <v>3</v>
      </c>
      <c r="C6" s="80" t="s">
        <v>131</v>
      </c>
      <c r="D6" s="21">
        <v>7</v>
      </c>
      <c r="E6" s="22" t="s">
        <v>58</v>
      </c>
      <c r="F6" s="23">
        <v>10</v>
      </c>
      <c r="G6" s="24">
        <v>9</v>
      </c>
      <c r="H6" s="22" t="s">
        <v>58</v>
      </c>
      <c r="I6" s="23">
        <v>2</v>
      </c>
      <c r="J6" s="107"/>
      <c r="K6" s="108"/>
      <c r="L6" s="109"/>
      <c r="M6" s="24">
        <v>7</v>
      </c>
      <c r="N6" s="22" t="s">
        <v>58</v>
      </c>
      <c r="O6" s="25">
        <v>2</v>
      </c>
      <c r="P6" s="26">
        <f>S6+T6+U6</f>
        <v>2</v>
      </c>
      <c r="Q6" s="26">
        <f>(D6+G6+M6)-(F6+I6+O6)</f>
        <v>9</v>
      </c>
      <c r="R6" s="26">
        <v>2</v>
      </c>
      <c r="S6" s="26" t="str">
        <f>IF(D6&gt;F6,"1","0")</f>
        <v>0</v>
      </c>
      <c r="T6" s="26" t="str">
        <f>IF(G6&gt;I6,"1","0")</f>
        <v>1</v>
      </c>
      <c r="U6" s="27" t="str">
        <f>IF(M6&gt;O6,"1","0")</f>
        <v>1</v>
      </c>
      <c r="V6" s="6"/>
      <c r="W6" s="3"/>
      <c r="X6" s="3"/>
      <c r="Y6" s="3"/>
    </row>
    <row r="7" spans="2:25" s="1" customFormat="1" ht="14.25" thickBot="1">
      <c r="B7" s="1">
        <v>4</v>
      </c>
      <c r="C7" s="28" t="s">
        <v>132</v>
      </c>
      <c r="D7" s="29">
        <v>0</v>
      </c>
      <c r="E7" s="30" t="s">
        <v>58</v>
      </c>
      <c r="F7" s="31">
        <v>2</v>
      </c>
      <c r="G7" s="32">
        <v>9</v>
      </c>
      <c r="H7" s="30" t="s">
        <v>58</v>
      </c>
      <c r="I7" s="31">
        <v>1</v>
      </c>
      <c r="J7" s="32">
        <v>2</v>
      </c>
      <c r="K7" s="30" t="s">
        <v>58</v>
      </c>
      <c r="L7" s="31">
        <v>7</v>
      </c>
      <c r="M7" s="98"/>
      <c r="N7" s="99"/>
      <c r="O7" s="100"/>
      <c r="P7" s="33">
        <f>S7+T7+U7</f>
        <v>1</v>
      </c>
      <c r="Q7" s="33">
        <f>(D7+G7+J7)-(F7+I7+L7)</f>
        <v>1</v>
      </c>
      <c r="R7" s="33">
        <v>3</v>
      </c>
      <c r="S7" s="33" t="str">
        <f>IF(D7&gt;F7,"1","0")</f>
        <v>0</v>
      </c>
      <c r="T7" s="33" t="str">
        <f>IF(G7&gt;I7,"1","0")</f>
        <v>1</v>
      </c>
      <c r="U7" s="34" t="str">
        <f>IF(J7&gt;L7,"1","0")</f>
        <v>0</v>
      </c>
      <c r="V7" s="6"/>
      <c r="W7" s="3"/>
      <c r="X7" s="3"/>
      <c r="Y7" s="3"/>
    </row>
    <row r="8" spans="3:25" s="1" customFormat="1" ht="13.5">
      <c r="C8" s="6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  <c r="X8" s="3"/>
      <c r="Y8" s="3"/>
    </row>
    <row r="9" spans="4:25" s="1" customFormat="1" ht="14.25" thickBo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  <c r="W9" s="3"/>
      <c r="X9" s="3"/>
      <c r="Y9" s="3"/>
    </row>
    <row r="10" spans="3:25" s="1" customFormat="1" ht="14.25" thickBot="1">
      <c r="C10" s="8" t="s">
        <v>128</v>
      </c>
      <c r="D10" s="101" t="str">
        <f>C11</f>
        <v>湘南学院</v>
      </c>
      <c r="E10" s="102"/>
      <c r="F10" s="103"/>
      <c r="G10" s="101" t="str">
        <f>C12</f>
        <v>海洋科学</v>
      </c>
      <c r="H10" s="102"/>
      <c r="I10" s="103"/>
      <c r="J10" s="101" t="str">
        <f>C13</f>
        <v>横須賀学院</v>
      </c>
      <c r="K10" s="102"/>
      <c r="L10" s="103"/>
      <c r="M10" s="101" t="str">
        <f>C14</f>
        <v>逗　　子</v>
      </c>
      <c r="N10" s="102"/>
      <c r="O10" s="103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  <c r="V10" s="6"/>
      <c r="W10" s="3"/>
      <c r="X10" s="3"/>
      <c r="Y10" s="3"/>
    </row>
    <row r="11" spans="2:25" s="1" customFormat="1" ht="14.25" thickTop="1">
      <c r="B11" s="1">
        <v>1</v>
      </c>
      <c r="C11" s="80" t="s">
        <v>133</v>
      </c>
      <c r="D11" s="104"/>
      <c r="E11" s="105"/>
      <c r="F11" s="106"/>
      <c r="G11" s="15">
        <v>17</v>
      </c>
      <c r="H11" s="16" t="s">
        <v>58</v>
      </c>
      <c r="I11" s="17">
        <v>0</v>
      </c>
      <c r="J11" s="15">
        <v>9</v>
      </c>
      <c r="K11" s="16" t="s">
        <v>58</v>
      </c>
      <c r="L11" s="17">
        <v>0</v>
      </c>
      <c r="M11" s="15">
        <v>2</v>
      </c>
      <c r="N11" s="16" t="s">
        <v>58</v>
      </c>
      <c r="O11" s="18">
        <v>1</v>
      </c>
      <c r="P11" s="19">
        <f>S11+T11+U11</f>
        <v>3</v>
      </c>
      <c r="Q11" s="19">
        <f>(G11+J11+M11)-(I11+L11+O11)</f>
        <v>27</v>
      </c>
      <c r="R11" s="19">
        <v>1</v>
      </c>
      <c r="S11" s="19" t="str">
        <f>IF(G11&gt;I11,"1","0")</f>
        <v>1</v>
      </c>
      <c r="T11" s="19" t="str">
        <f>IF(J11&gt;L11,"1","0")</f>
        <v>1</v>
      </c>
      <c r="U11" s="20" t="str">
        <f>IF(M11&gt;O11,"1","0")</f>
        <v>1</v>
      </c>
      <c r="V11" s="6"/>
      <c r="W11" s="3"/>
      <c r="X11" s="3"/>
      <c r="Y11" s="3"/>
    </row>
    <row r="12" spans="2:25" s="1" customFormat="1" ht="13.5">
      <c r="B12" s="1">
        <v>2</v>
      </c>
      <c r="C12" s="14" t="s">
        <v>134</v>
      </c>
      <c r="D12" s="21">
        <v>0</v>
      </c>
      <c r="E12" s="22" t="s">
        <v>58</v>
      </c>
      <c r="F12" s="23">
        <v>17</v>
      </c>
      <c r="G12" s="107"/>
      <c r="H12" s="108"/>
      <c r="I12" s="109"/>
      <c r="J12" s="24">
        <v>0</v>
      </c>
      <c r="K12" s="22" t="s">
        <v>58</v>
      </c>
      <c r="L12" s="23">
        <v>8</v>
      </c>
      <c r="M12" s="24">
        <v>4</v>
      </c>
      <c r="N12" s="22" t="s">
        <v>58</v>
      </c>
      <c r="O12" s="25">
        <v>9</v>
      </c>
      <c r="P12" s="26">
        <f>S12+T12+U12</f>
        <v>0</v>
      </c>
      <c r="Q12" s="26">
        <f>(D12+J12+M12)-(F12+L12+O12)</f>
        <v>-30</v>
      </c>
      <c r="R12" s="26">
        <v>4</v>
      </c>
      <c r="S12" s="26" t="str">
        <f>IF(D12&gt;F12,"1","0")</f>
        <v>0</v>
      </c>
      <c r="T12" s="26" t="str">
        <f>IF(J12&gt;L12,"1","0")</f>
        <v>0</v>
      </c>
      <c r="U12" s="27" t="str">
        <f>IF(M12&gt;O12,"1","0")</f>
        <v>0</v>
      </c>
      <c r="V12" s="6"/>
      <c r="W12" s="3"/>
      <c r="X12" s="3"/>
      <c r="Y12" s="3"/>
    </row>
    <row r="13" spans="2:25" s="1" customFormat="1" ht="13.5">
      <c r="B13" s="1">
        <v>3</v>
      </c>
      <c r="C13" s="80" t="s">
        <v>135</v>
      </c>
      <c r="D13" s="21">
        <v>0</v>
      </c>
      <c r="E13" s="22" t="s">
        <v>58</v>
      </c>
      <c r="F13" s="23">
        <v>9</v>
      </c>
      <c r="G13" s="24">
        <v>8</v>
      </c>
      <c r="H13" s="22" t="s">
        <v>58</v>
      </c>
      <c r="I13" s="23">
        <v>0</v>
      </c>
      <c r="J13" s="107"/>
      <c r="K13" s="108"/>
      <c r="L13" s="109"/>
      <c r="M13" s="24">
        <v>6</v>
      </c>
      <c r="N13" s="22" t="s">
        <v>58</v>
      </c>
      <c r="O13" s="25">
        <v>2</v>
      </c>
      <c r="P13" s="26">
        <f>S13+T13+U13</f>
        <v>2</v>
      </c>
      <c r="Q13" s="26">
        <f>(D13+G13+M13)-(F13+I13+O13)</f>
        <v>3</v>
      </c>
      <c r="R13" s="26">
        <v>2</v>
      </c>
      <c r="S13" s="26" t="str">
        <f>IF(D13&gt;F13,"1","0")</f>
        <v>0</v>
      </c>
      <c r="T13" s="26" t="str">
        <f>IF(G13&gt;I13,"1","0")</f>
        <v>1</v>
      </c>
      <c r="U13" s="27" t="str">
        <f>IF(M13&gt;O13,"1","0")</f>
        <v>1</v>
      </c>
      <c r="V13" s="6"/>
      <c r="W13" s="3"/>
      <c r="X13" s="3"/>
      <c r="Y13" s="3"/>
    </row>
    <row r="14" spans="2:25" s="1" customFormat="1" ht="14.25" thickBot="1">
      <c r="B14" s="1">
        <v>4</v>
      </c>
      <c r="C14" s="28" t="s">
        <v>143</v>
      </c>
      <c r="D14" s="29">
        <v>1</v>
      </c>
      <c r="E14" s="30" t="s">
        <v>58</v>
      </c>
      <c r="F14" s="31">
        <v>2</v>
      </c>
      <c r="G14" s="32">
        <v>9</v>
      </c>
      <c r="H14" s="30" t="s">
        <v>58</v>
      </c>
      <c r="I14" s="31">
        <v>4</v>
      </c>
      <c r="J14" s="32">
        <v>2</v>
      </c>
      <c r="K14" s="30" t="s">
        <v>58</v>
      </c>
      <c r="L14" s="31">
        <v>6</v>
      </c>
      <c r="M14" s="98"/>
      <c r="N14" s="99"/>
      <c r="O14" s="100"/>
      <c r="P14" s="33">
        <f>S14+T14+U14</f>
        <v>1</v>
      </c>
      <c r="Q14" s="33">
        <f>(D14+G14+J14)-(F14+I14+L14)</f>
        <v>0</v>
      </c>
      <c r="R14" s="33">
        <v>3</v>
      </c>
      <c r="S14" s="33" t="str">
        <f>IF(D14&gt;F14,"1","0")</f>
        <v>0</v>
      </c>
      <c r="T14" s="33" t="str">
        <f>IF(G14&gt;I14,"1","0")</f>
        <v>1</v>
      </c>
      <c r="U14" s="34" t="str">
        <f>IF(J14&gt;L14,"1","0")</f>
        <v>0</v>
      </c>
      <c r="V14" s="6"/>
      <c r="W14" s="3"/>
      <c r="X14" s="3"/>
      <c r="Y14" s="3"/>
    </row>
    <row r="15" spans="3:25" s="1" customFormat="1" ht="13.5">
      <c r="C15" s="67"/>
      <c r="E15" s="3"/>
      <c r="F15" s="3"/>
      <c r="G15" s="3"/>
      <c r="H15" s="3"/>
      <c r="I15" s="3"/>
      <c r="J15" s="7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ht="14.25" thickBot="1">
      <c r="X16" s="3"/>
    </row>
    <row r="17" spans="2:24" ht="14.25" thickBot="1">
      <c r="B17" s="1"/>
      <c r="C17" s="76" t="s">
        <v>129</v>
      </c>
      <c r="D17" s="101" t="str">
        <f>C18</f>
        <v>横須賀総合</v>
      </c>
      <c r="E17" s="102"/>
      <c r="F17" s="103"/>
      <c r="G17" s="101" t="str">
        <f>C19</f>
        <v>追　　浜</v>
      </c>
      <c r="H17" s="102"/>
      <c r="I17" s="103"/>
      <c r="J17" s="101" t="str">
        <f>C20</f>
        <v>逗子開成</v>
      </c>
      <c r="K17" s="102"/>
      <c r="L17" s="103"/>
      <c r="M17" s="110"/>
      <c r="N17" s="111"/>
      <c r="O17" s="112"/>
      <c r="P17" s="9" t="s">
        <v>56</v>
      </c>
      <c r="Q17" s="9" t="str">
        <f>IF(SUM(Q18:Q21)=0,"得失","#E")</f>
        <v>得失</v>
      </c>
      <c r="R17" s="9" t="s">
        <v>57</v>
      </c>
      <c r="X17" s="3"/>
    </row>
    <row r="18" spans="2:24" ht="14.25" thickTop="1">
      <c r="B18" s="1">
        <v>1</v>
      </c>
      <c r="C18" s="80" t="s">
        <v>136</v>
      </c>
      <c r="D18" s="104"/>
      <c r="E18" s="105"/>
      <c r="F18" s="106"/>
      <c r="G18" s="15">
        <v>4</v>
      </c>
      <c r="H18" s="16" t="s">
        <v>58</v>
      </c>
      <c r="I18" s="17">
        <v>1</v>
      </c>
      <c r="J18" s="15">
        <v>10</v>
      </c>
      <c r="K18" s="16" t="s">
        <v>58</v>
      </c>
      <c r="L18" s="17">
        <v>0</v>
      </c>
      <c r="M18" s="73"/>
      <c r="N18" s="35"/>
      <c r="O18" s="74"/>
      <c r="P18" s="19">
        <f>S18+T18+U18</f>
        <v>2</v>
      </c>
      <c r="Q18" s="19">
        <f>(G18+J18+M18)-(I18+L18+O18)</f>
        <v>13</v>
      </c>
      <c r="R18" s="19">
        <v>1</v>
      </c>
      <c r="S18" s="46" t="str">
        <f>IF(G18&gt;I18,"1","0")</f>
        <v>1</v>
      </c>
      <c r="T18" s="46" t="str">
        <f>IF(J18&gt;L18,"1","0")</f>
        <v>1</v>
      </c>
      <c r="U18" s="46" t="str">
        <f>IF(M18&gt;O18,"1","0")</f>
        <v>0</v>
      </c>
      <c r="X18" s="3"/>
    </row>
    <row r="19" spans="2:24" ht="13.5">
      <c r="B19" s="1">
        <v>2</v>
      </c>
      <c r="C19" s="14" t="s">
        <v>144</v>
      </c>
      <c r="D19" s="21">
        <v>1</v>
      </c>
      <c r="E19" s="22" t="s">
        <v>58</v>
      </c>
      <c r="F19" s="23">
        <v>4</v>
      </c>
      <c r="G19" s="107"/>
      <c r="H19" s="108"/>
      <c r="I19" s="109"/>
      <c r="J19" s="24">
        <v>0</v>
      </c>
      <c r="K19" s="22" t="s">
        <v>58</v>
      </c>
      <c r="L19" s="23">
        <v>3</v>
      </c>
      <c r="M19" s="73"/>
      <c r="N19" s="35"/>
      <c r="O19" s="74"/>
      <c r="P19" s="26">
        <f>S19+T19+U19</f>
        <v>0</v>
      </c>
      <c r="Q19" s="26">
        <f>(D19+J19+M19)-(F19+L19+O19)</f>
        <v>-6</v>
      </c>
      <c r="R19" s="26">
        <v>3</v>
      </c>
      <c r="S19" s="46" t="str">
        <f>IF(D19&gt;F19,"1","0")</f>
        <v>0</v>
      </c>
      <c r="T19" s="46" t="str">
        <f>IF(J19&gt;L19,"1","0")</f>
        <v>0</v>
      </c>
      <c r="U19" s="46" t="str">
        <f>IF(M19&gt;O19,"1","0")</f>
        <v>0</v>
      </c>
      <c r="X19" s="3"/>
    </row>
    <row r="20" spans="2:24" ht="14.25" thickBot="1">
      <c r="B20" s="1">
        <v>3</v>
      </c>
      <c r="C20" s="28" t="s">
        <v>137</v>
      </c>
      <c r="D20" s="29">
        <v>0</v>
      </c>
      <c r="E20" s="30" t="s">
        <v>59</v>
      </c>
      <c r="F20" s="31">
        <v>10</v>
      </c>
      <c r="G20" s="32">
        <v>3</v>
      </c>
      <c r="H20" s="30" t="s">
        <v>59</v>
      </c>
      <c r="I20" s="31">
        <v>0</v>
      </c>
      <c r="J20" s="98"/>
      <c r="K20" s="99"/>
      <c r="L20" s="114"/>
      <c r="M20" s="73"/>
      <c r="N20" s="35"/>
      <c r="O20" s="74"/>
      <c r="P20" s="33">
        <f>S20+T20+U20</f>
        <v>1</v>
      </c>
      <c r="Q20" s="33">
        <f>(D20+G20+M20)-(F20+I20+O20)</f>
        <v>-7</v>
      </c>
      <c r="R20" s="33">
        <v>2</v>
      </c>
      <c r="S20" s="46" t="str">
        <f>IF(D20&gt;F20,"1","0")</f>
        <v>0</v>
      </c>
      <c r="T20" s="46" t="str">
        <f>IF(G20&gt;I20,"1","0")</f>
        <v>1</v>
      </c>
      <c r="U20" s="46" t="str">
        <f>IF(M20&gt;O20,"1","0")</f>
        <v>0</v>
      </c>
      <c r="X20" s="3"/>
    </row>
    <row r="21" spans="3:24" ht="13.5">
      <c r="C21" s="67"/>
      <c r="X21" s="3"/>
    </row>
    <row r="22" spans="4:24" ht="13.5">
      <c r="D22" s="41" t="s">
        <v>317</v>
      </c>
      <c r="X22" s="3"/>
    </row>
    <row r="23" ht="14.25" thickBot="1">
      <c r="X23" s="3"/>
    </row>
    <row r="24" spans="2:24" ht="14.25" thickBot="1">
      <c r="B24" s="1"/>
      <c r="C24" s="76" t="s">
        <v>130</v>
      </c>
      <c r="D24" s="101" t="str">
        <f>C25</f>
        <v>横 須 賀</v>
      </c>
      <c r="E24" s="102"/>
      <c r="F24" s="103"/>
      <c r="G24" s="101" t="str">
        <f>C26</f>
        <v>横須賀明光</v>
      </c>
      <c r="H24" s="102"/>
      <c r="I24" s="103"/>
      <c r="J24" s="101" t="str">
        <f>C27</f>
        <v>津久井浜</v>
      </c>
      <c r="K24" s="102"/>
      <c r="L24" s="103"/>
      <c r="M24" s="110"/>
      <c r="N24" s="111"/>
      <c r="O24" s="112"/>
      <c r="P24" s="9" t="s">
        <v>0</v>
      </c>
      <c r="Q24" s="9" t="str">
        <f>IF(SUM(Q25:Q28)=0,"得失","#E")</f>
        <v>得失</v>
      </c>
      <c r="R24" s="9" t="s">
        <v>33</v>
      </c>
      <c r="X24" s="3"/>
    </row>
    <row r="25" spans="2:24" ht="14.25" thickTop="1">
      <c r="B25" s="1">
        <v>1</v>
      </c>
      <c r="C25" s="80" t="s">
        <v>140</v>
      </c>
      <c r="D25" s="104"/>
      <c r="E25" s="105"/>
      <c r="F25" s="106"/>
      <c r="G25" s="15">
        <v>7</v>
      </c>
      <c r="H25" s="16" t="s">
        <v>58</v>
      </c>
      <c r="I25" s="17">
        <v>1</v>
      </c>
      <c r="J25" s="15">
        <v>13</v>
      </c>
      <c r="K25" s="16" t="s">
        <v>58</v>
      </c>
      <c r="L25" s="17">
        <v>0</v>
      </c>
      <c r="M25" s="73"/>
      <c r="N25" s="35"/>
      <c r="O25" s="74"/>
      <c r="P25" s="19">
        <f>S25+T25+U25</f>
        <v>2</v>
      </c>
      <c r="Q25" s="19">
        <f>(G25+J25+M25)-(I25+L25+O25)</f>
        <v>19</v>
      </c>
      <c r="R25" s="19">
        <v>1</v>
      </c>
      <c r="S25" s="46" t="str">
        <f>IF(G25&gt;I25,"1","0")</f>
        <v>1</v>
      </c>
      <c r="T25" s="46" t="str">
        <f>IF(J25&gt;L25,"1","0")</f>
        <v>1</v>
      </c>
      <c r="U25" s="46" t="str">
        <f>IF(M25&gt;O25,"1","0")</f>
        <v>0</v>
      </c>
      <c r="X25" s="3"/>
    </row>
    <row r="26" spans="2:24" ht="13.5">
      <c r="B26" s="1">
        <v>2</v>
      </c>
      <c r="C26" s="80" t="s">
        <v>138</v>
      </c>
      <c r="D26" s="21">
        <v>1</v>
      </c>
      <c r="E26" s="22" t="s">
        <v>58</v>
      </c>
      <c r="F26" s="23">
        <v>7</v>
      </c>
      <c r="G26" s="107"/>
      <c r="H26" s="108"/>
      <c r="I26" s="109"/>
      <c r="J26" s="24">
        <v>3</v>
      </c>
      <c r="K26" s="22" t="s">
        <v>58</v>
      </c>
      <c r="L26" s="23">
        <v>0</v>
      </c>
      <c r="M26" s="73"/>
      <c r="N26" s="35"/>
      <c r="O26" s="74"/>
      <c r="P26" s="26">
        <f>S26+T26+U26</f>
        <v>1</v>
      </c>
      <c r="Q26" s="26">
        <f>(D26+J26+M26)-(F26+L26+O26)</f>
        <v>-3</v>
      </c>
      <c r="R26" s="26">
        <v>2</v>
      </c>
      <c r="S26" s="46" t="str">
        <f>IF(D26&gt;F26,"1","0")</f>
        <v>0</v>
      </c>
      <c r="T26" s="46" t="str">
        <f>IF(J26&gt;L26,"1","0")</f>
        <v>1</v>
      </c>
      <c r="U26" s="46" t="str">
        <f>IF(M26&gt;O26,"1","0")</f>
        <v>0</v>
      </c>
      <c r="X26" s="3"/>
    </row>
    <row r="27" spans="2:24" ht="14.25" thickBot="1">
      <c r="B27" s="1">
        <v>3</v>
      </c>
      <c r="C27" s="28" t="s">
        <v>139</v>
      </c>
      <c r="D27" s="29">
        <v>0</v>
      </c>
      <c r="E27" s="30" t="s">
        <v>59</v>
      </c>
      <c r="F27" s="31">
        <v>13</v>
      </c>
      <c r="G27" s="32">
        <v>0</v>
      </c>
      <c r="H27" s="30" t="s">
        <v>59</v>
      </c>
      <c r="I27" s="31">
        <v>3</v>
      </c>
      <c r="J27" s="98"/>
      <c r="K27" s="99"/>
      <c r="L27" s="114"/>
      <c r="M27" s="73"/>
      <c r="N27" s="35"/>
      <c r="O27" s="74"/>
      <c r="P27" s="33">
        <f>S27+T27+U27</f>
        <v>0</v>
      </c>
      <c r="Q27" s="33">
        <f>(D27+G27+M27)-(F27+I27+O27)</f>
        <v>-16</v>
      </c>
      <c r="R27" s="33">
        <v>3</v>
      </c>
      <c r="S27" s="46" t="str">
        <f>IF(D27&gt;F27,"1","0")</f>
        <v>0</v>
      </c>
      <c r="T27" s="46" t="str">
        <f>IF(G27&gt;I27,"1","0")</f>
        <v>0</v>
      </c>
      <c r="U27" s="46" t="str">
        <f>IF(M27&gt;O27,"1","0")</f>
        <v>0</v>
      </c>
      <c r="X27" s="3"/>
    </row>
    <row r="28" ht="13.5">
      <c r="C28" s="67"/>
    </row>
  </sheetData>
  <mergeCells count="31">
    <mergeCell ref="M3:O3"/>
    <mergeCell ref="G12:I12"/>
    <mergeCell ref="J13:L13"/>
    <mergeCell ref="C1:P1"/>
    <mergeCell ref="M10:O10"/>
    <mergeCell ref="M7:O7"/>
    <mergeCell ref="J6:L6"/>
    <mergeCell ref="D3:F3"/>
    <mergeCell ref="G3:I3"/>
    <mergeCell ref="D10:F10"/>
    <mergeCell ref="J3:L3"/>
    <mergeCell ref="D11:F11"/>
    <mergeCell ref="G10:I10"/>
    <mergeCell ref="J10:L10"/>
    <mergeCell ref="M17:O17"/>
    <mergeCell ref="J20:L20"/>
    <mergeCell ref="D4:F4"/>
    <mergeCell ref="G5:I5"/>
    <mergeCell ref="G19:I19"/>
    <mergeCell ref="M14:O14"/>
    <mergeCell ref="D17:F17"/>
    <mergeCell ref="G17:I17"/>
    <mergeCell ref="D18:F18"/>
    <mergeCell ref="J27:L27"/>
    <mergeCell ref="J24:L24"/>
    <mergeCell ref="G26:I26"/>
    <mergeCell ref="J17:L17"/>
    <mergeCell ref="D25:F25"/>
    <mergeCell ref="D24:F24"/>
    <mergeCell ref="G24:I24"/>
    <mergeCell ref="M24:O2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Y70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41" customWidth="1"/>
    <col min="3" max="3" width="15.625" style="68" customWidth="1"/>
    <col min="4" max="18" width="4.625" style="46" customWidth="1"/>
    <col min="19" max="21" width="4.75390625" style="46" hidden="1" customWidth="1"/>
    <col min="22" max="22" width="3.00390625" style="41" customWidth="1"/>
    <col min="23" max="23" width="12.50390625" style="41" customWidth="1"/>
    <col min="24" max="24" width="2.125" style="41" customWidth="1"/>
    <col min="25" max="25" width="3.00390625" style="41" customWidth="1"/>
    <col min="26" max="26" width="6.375" style="41" customWidth="1"/>
    <col min="27" max="16384" width="9.00390625" style="41" customWidth="1"/>
  </cols>
  <sheetData>
    <row r="1" spans="3:21" ht="18.75">
      <c r="C1" s="113" t="s">
        <v>148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3"/>
      <c r="R1" s="43"/>
      <c r="S1" s="43"/>
      <c r="T1" s="43"/>
      <c r="U1" s="43"/>
    </row>
    <row r="2" spans="3:21" ht="18" customHeight="1" thickBot="1">
      <c r="C2" s="7" t="s">
        <v>32</v>
      </c>
      <c r="D2" s="4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</row>
    <row r="3" spans="3:25" s="1" customFormat="1" ht="14.25" thickBot="1">
      <c r="C3" s="8" t="s">
        <v>149</v>
      </c>
      <c r="D3" s="101" t="str">
        <f>C4</f>
        <v>座　　間</v>
      </c>
      <c r="E3" s="102"/>
      <c r="F3" s="103"/>
      <c r="G3" s="101" t="str">
        <f>C5</f>
        <v>相　　原</v>
      </c>
      <c r="H3" s="102"/>
      <c r="I3" s="103"/>
      <c r="J3" s="101" t="str">
        <f>C6</f>
        <v>渕 野 辺</v>
      </c>
      <c r="K3" s="102"/>
      <c r="L3" s="103"/>
      <c r="M3" s="101" t="str">
        <f>C7</f>
        <v>相模原総合</v>
      </c>
      <c r="N3" s="102"/>
      <c r="O3" s="103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  <c r="V3" s="6"/>
      <c r="X3" s="12"/>
      <c r="Y3" s="13"/>
    </row>
    <row r="4" spans="2:25" s="1" customFormat="1" ht="14.25" thickTop="1">
      <c r="B4" s="1">
        <v>1</v>
      </c>
      <c r="C4" s="80" t="s">
        <v>151</v>
      </c>
      <c r="D4" s="104"/>
      <c r="E4" s="105"/>
      <c r="F4" s="106"/>
      <c r="G4" s="15">
        <v>11</v>
      </c>
      <c r="H4" s="16" t="s">
        <v>58</v>
      </c>
      <c r="I4" s="17">
        <v>2</v>
      </c>
      <c r="J4" s="15">
        <v>6</v>
      </c>
      <c r="K4" s="16" t="s">
        <v>58</v>
      </c>
      <c r="L4" s="17">
        <v>5</v>
      </c>
      <c r="M4" s="15">
        <v>6</v>
      </c>
      <c r="N4" s="16" t="s">
        <v>58</v>
      </c>
      <c r="O4" s="18">
        <v>8</v>
      </c>
      <c r="P4" s="19">
        <f>S4+T4+U4</f>
        <v>2</v>
      </c>
      <c r="Q4" s="19">
        <f>(G4+J4+M4)-(I4+L4+O4)</f>
        <v>8</v>
      </c>
      <c r="R4" s="19">
        <v>2</v>
      </c>
      <c r="S4" s="19" t="str">
        <f>IF(G4&gt;I4,"1","0")</f>
        <v>1</v>
      </c>
      <c r="T4" s="19" t="str">
        <f>IF(J4&gt;L4,"1","0")</f>
        <v>1</v>
      </c>
      <c r="U4" s="20" t="str">
        <f>IF(M4&gt;O4,"1","0")</f>
        <v>0</v>
      </c>
      <c r="V4" s="6"/>
      <c r="W4" s="3"/>
      <c r="X4" s="13"/>
      <c r="Y4" s="13"/>
    </row>
    <row r="5" spans="2:25" s="1" customFormat="1" ht="13.5">
      <c r="B5" s="1">
        <v>2</v>
      </c>
      <c r="C5" s="14" t="s">
        <v>152</v>
      </c>
      <c r="D5" s="21">
        <v>2</v>
      </c>
      <c r="E5" s="22" t="s">
        <v>58</v>
      </c>
      <c r="F5" s="23">
        <v>11</v>
      </c>
      <c r="G5" s="107"/>
      <c r="H5" s="108"/>
      <c r="I5" s="109"/>
      <c r="J5" s="24">
        <v>0</v>
      </c>
      <c r="K5" s="22" t="s">
        <v>58</v>
      </c>
      <c r="L5" s="23">
        <v>10</v>
      </c>
      <c r="M5" s="24">
        <v>4</v>
      </c>
      <c r="N5" s="22" t="s">
        <v>58</v>
      </c>
      <c r="O5" s="25">
        <v>11</v>
      </c>
      <c r="P5" s="26">
        <f>S5+T5+U5</f>
        <v>0</v>
      </c>
      <c r="Q5" s="26">
        <f>(D5+J5+M5)-(F5+L5+O5)</f>
        <v>-26</v>
      </c>
      <c r="R5" s="26">
        <v>4</v>
      </c>
      <c r="S5" s="26" t="str">
        <f>IF(D5&gt;F5,"1","0")</f>
        <v>0</v>
      </c>
      <c r="T5" s="26" t="str">
        <f>IF(J5&gt;L5,"1","0")</f>
        <v>0</v>
      </c>
      <c r="U5" s="27" t="str">
        <f>IF(M5&gt;O5,"1","0")</f>
        <v>0</v>
      </c>
      <c r="V5" s="6"/>
      <c r="W5" s="3"/>
      <c r="X5" s="13"/>
      <c r="Y5" s="13"/>
    </row>
    <row r="6" spans="2:25" s="1" customFormat="1" ht="13.5">
      <c r="B6" s="1">
        <v>3</v>
      </c>
      <c r="C6" s="14" t="s">
        <v>153</v>
      </c>
      <c r="D6" s="21">
        <v>5</v>
      </c>
      <c r="E6" s="22" t="s">
        <v>58</v>
      </c>
      <c r="F6" s="23">
        <v>6</v>
      </c>
      <c r="G6" s="24">
        <v>10</v>
      </c>
      <c r="H6" s="22" t="s">
        <v>58</v>
      </c>
      <c r="I6" s="23">
        <v>0</v>
      </c>
      <c r="J6" s="107"/>
      <c r="K6" s="108"/>
      <c r="L6" s="109"/>
      <c r="M6" s="24">
        <v>4</v>
      </c>
      <c r="N6" s="22" t="s">
        <v>58</v>
      </c>
      <c r="O6" s="25">
        <v>5</v>
      </c>
      <c r="P6" s="26">
        <f>S6+T6+U6</f>
        <v>1</v>
      </c>
      <c r="Q6" s="26">
        <f>(D6+G6+M6)-(F6+I6+O6)</f>
        <v>8</v>
      </c>
      <c r="R6" s="26">
        <v>3</v>
      </c>
      <c r="S6" s="26" t="str">
        <f>IF(D6&gt;F6,"1","0")</f>
        <v>0</v>
      </c>
      <c r="T6" s="26" t="str">
        <f>IF(G6&gt;I6,"1","0")</f>
        <v>1</v>
      </c>
      <c r="U6" s="27" t="str">
        <f>IF(M6&gt;O6,"1","0")</f>
        <v>0</v>
      </c>
      <c r="V6" s="6"/>
      <c r="W6" s="3"/>
      <c r="X6" s="3"/>
      <c r="Y6" s="3"/>
    </row>
    <row r="7" spans="2:25" s="1" customFormat="1" ht="14.25" thickBot="1">
      <c r="B7" s="1">
        <v>4</v>
      </c>
      <c r="C7" s="81" t="s">
        <v>150</v>
      </c>
      <c r="D7" s="29">
        <v>8</v>
      </c>
      <c r="E7" s="30" t="s">
        <v>58</v>
      </c>
      <c r="F7" s="31">
        <v>6</v>
      </c>
      <c r="G7" s="32">
        <v>11</v>
      </c>
      <c r="H7" s="30" t="s">
        <v>58</v>
      </c>
      <c r="I7" s="31">
        <v>4</v>
      </c>
      <c r="J7" s="32">
        <v>5</v>
      </c>
      <c r="K7" s="30" t="s">
        <v>58</v>
      </c>
      <c r="L7" s="31">
        <v>4</v>
      </c>
      <c r="M7" s="98"/>
      <c r="N7" s="99"/>
      <c r="O7" s="100"/>
      <c r="P7" s="33">
        <f>S7+T7+U7</f>
        <v>3</v>
      </c>
      <c r="Q7" s="33">
        <f>(D7+G7+J7)-(F7+I7+L7)</f>
        <v>10</v>
      </c>
      <c r="R7" s="33">
        <v>1</v>
      </c>
      <c r="S7" s="33" t="str">
        <f>IF(D7&gt;F7,"1","0")</f>
        <v>1</v>
      </c>
      <c r="T7" s="33" t="str">
        <f>IF(G7&gt;I7,"1","0")</f>
        <v>1</v>
      </c>
      <c r="U7" s="34" t="str">
        <f>IF(J7&gt;L7,"1","0")</f>
        <v>1</v>
      </c>
      <c r="V7" s="6"/>
      <c r="W7" s="3"/>
      <c r="X7" s="3"/>
      <c r="Y7" s="3"/>
    </row>
    <row r="8" spans="3:25" s="1" customFormat="1" ht="13.5">
      <c r="C8" s="6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  <c r="X8" s="3"/>
      <c r="Y8" s="3"/>
    </row>
    <row r="9" spans="4:25" s="1" customFormat="1" ht="14.25" thickBo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  <c r="X9" s="3"/>
      <c r="Y9" s="3"/>
    </row>
    <row r="10" spans="3:25" s="1" customFormat="1" ht="14.25" thickBot="1">
      <c r="C10" s="8" t="s">
        <v>154</v>
      </c>
      <c r="D10" s="101" t="str">
        <f>C11</f>
        <v>愛　　川</v>
      </c>
      <c r="E10" s="102"/>
      <c r="F10" s="103"/>
      <c r="G10" s="101" t="str">
        <f>C12</f>
        <v>上 溝 南</v>
      </c>
      <c r="H10" s="102"/>
      <c r="I10" s="103"/>
      <c r="J10" s="101" t="str">
        <f>C13</f>
        <v>厚 木 北</v>
      </c>
      <c r="K10" s="102"/>
      <c r="L10" s="103"/>
      <c r="M10" s="101" t="str">
        <f>C14</f>
        <v>大 和 南</v>
      </c>
      <c r="N10" s="102"/>
      <c r="O10" s="103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  <c r="V10" s="6"/>
      <c r="W10" s="3"/>
      <c r="X10" s="3"/>
      <c r="Y10" s="3"/>
    </row>
    <row r="11" spans="2:25" s="1" customFormat="1" ht="14.25" thickTop="1">
      <c r="B11" s="1">
        <v>1</v>
      </c>
      <c r="C11" s="14" t="s">
        <v>155</v>
      </c>
      <c r="D11" s="104"/>
      <c r="E11" s="105"/>
      <c r="F11" s="106"/>
      <c r="G11" s="15">
        <v>8</v>
      </c>
      <c r="H11" s="16" t="s">
        <v>58</v>
      </c>
      <c r="I11" s="17">
        <v>2</v>
      </c>
      <c r="J11" s="15">
        <v>0</v>
      </c>
      <c r="K11" s="16" t="s">
        <v>58</v>
      </c>
      <c r="L11" s="17">
        <v>4</v>
      </c>
      <c r="M11" s="15">
        <v>0</v>
      </c>
      <c r="N11" s="16" t="s">
        <v>58</v>
      </c>
      <c r="O11" s="18">
        <v>7</v>
      </c>
      <c r="P11" s="19">
        <f>S11+T11+U11</f>
        <v>1</v>
      </c>
      <c r="Q11" s="19">
        <f>(G11+J11+M11)-(I11+L11+O11)</f>
        <v>-5</v>
      </c>
      <c r="R11" s="19">
        <v>3</v>
      </c>
      <c r="S11" s="19" t="str">
        <f>IF(G11&gt;I11,"1","0")</f>
        <v>1</v>
      </c>
      <c r="T11" s="19" t="str">
        <f>IF(J11&gt;L11,"1","0")</f>
        <v>0</v>
      </c>
      <c r="U11" s="20" t="str">
        <f>IF(M11&gt;O11,"1","0")</f>
        <v>0</v>
      </c>
      <c r="V11" s="6"/>
      <c r="W11" s="3"/>
      <c r="X11" s="3"/>
      <c r="Y11" s="3"/>
    </row>
    <row r="12" spans="2:25" s="1" customFormat="1" ht="13.5">
      <c r="B12" s="1">
        <v>2</v>
      </c>
      <c r="C12" s="14" t="s">
        <v>156</v>
      </c>
      <c r="D12" s="21">
        <v>2</v>
      </c>
      <c r="E12" s="22" t="s">
        <v>58</v>
      </c>
      <c r="F12" s="23">
        <v>8</v>
      </c>
      <c r="G12" s="107"/>
      <c r="H12" s="108"/>
      <c r="I12" s="109"/>
      <c r="J12" s="24">
        <v>1</v>
      </c>
      <c r="K12" s="22" t="s">
        <v>58</v>
      </c>
      <c r="L12" s="23">
        <v>2</v>
      </c>
      <c r="M12" s="24">
        <v>0</v>
      </c>
      <c r="N12" s="22" t="s">
        <v>58</v>
      </c>
      <c r="O12" s="25">
        <v>13</v>
      </c>
      <c r="P12" s="26">
        <f>S12+T12+U12</f>
        <v>0</v>
      </c>
      <c r="Q12" s="26">
        <f>(D12+J12+M12)-(F12+L12+O12)</f>
        <v>-20</v>
      </c>
      <c r="R12" s="26">
        <v>4</v>
      </c>
      <c r="S12" s="26" t="str">
        <f>IF(D12&gt;F12,"1","0")</f>
        <v>0</v>
      </c>
      <c r="T12" s="26" t="str">
        <f>IF(J12&gt;L12,"1","0")</f>
        <v>0</v>
      </c>
      <c r="U12" s="27" t="str">
        <f>IF(M12&gt;O12,"1","0")</f>
        <v>0</v>
      </c>
      <c r="V12" s="6"/>
      <c r="W12" s="3"/>
      <c r="X12" s="3"/>
      <c r="Y12" s="3"/>
    </row>
    <row r="13" spans="2:25" s="1" customFormat="1" ht="13.5">
      <c r="B13" s="1">
        <v>3</v>
      </c>
      <c r="C13" s="80" t="s">
        <v>157</v>
      </c>
      <c r="D13" s="21">
        <v>4</v>
      </c>
      <c r="E13" s="22" t="s">
        <v>58</v>
      </c>
      <c r="F13" s="23">
        <v>0</v>
      </c>
      <c r="G13" s="24">
        <v>2</v>
      </c>
      <c r="H13" s="22" t="s">
        <v>58</v>
      </c>
      <c r="I13" s="23">
        <v>1</v>
      </c>
      <c r="J13" s="107"/>
      <c r="K13" s="108"/>
      <c r="L13" s="109"/>
      <c r="M13" s="24">
        <v>2</v>
      </c>
      <c r="N13" s="22" t="s">
        <v>58</v>
      </c>
      <c r="O13" s="25">
        <v>3</v>
      </c>
      <c r="P13" s="26">
        <f>S13+T13+U13</f>
        <v>2</v>
      </c>
      <c r="Q13" s="26">
        <f>(D13+G13+M13)-(F13+I13+O13)</f>
        <v>4</v>
      </c>
      <c r="R13" s="26">
        <v>2</v>
      </c>
      <c r="S13" s="26" t="str">
        <f>IF(D13&gt;F13,"1","0")</f>
        <v>1</v>
      </c>
      <c r="T13" s="26" t="str">
        <f>IF(G13&gt;I13,"1","0")</f>
        <v>1</v>
      </c>
      <c r="U13" s="27" t="str">
        <f>IF(M13&gt;O13,"1","0")</f>
        <v>0</v>
      </c>
      <c r="V13" s="6"/>
      <c r="W13" s="3"/>
      <c r="X13" s="3"/>
      <c r="Y13" s="3"/>
    </row>
    <row r="14" spans="2:25" s="1" customFormat="1" ht="14.25" thickBot="1">
      <c r="B14" s="1">
        <v>4</v>
      </c>
      <c r="C14" s="81" t="s">
        <v>158</v>
      </c>
      <c r="D14" s="29">
        <v>7</v>
      </c>
      <c r="E14" s="30" t="s">
        <v>58</v>
      </c>
      <c r="F14" s="31">
        <v>0</v>
      </c>
      <c r="G14" s="32">
        <v>13</v>
      </c>
      <c r="H14" s="30" t="s">
        <v>58</v>
      </c>
      <c r="I14" s="31">
        <v>0</v>
      </c>
      <c r="J14" s="32">
        <v>3</v>
      </c>
      <c r="K14" s="30" t="s">
        <v>58</v>
      </c>
      <c r="L14" s="31">
        <v>2</v>
      </c>
      <c r="M14" s="98"/>
      <c r="N14" s="99"/>
      <c r="O14" s="100"/>
      <c r="P14" s="33">
        <f>S14+T14+U14</f>
        <v>3</v>
      </c>
      <c r="Q14" s="33">
        <f>(D14+G14+J14)-(F14+I14+L14)</f>
        <v>21</v>
      </c>
      <c r="R14" s="33">
        <v>1</v>
      </c>
      <c r="S14" s="33" t="str">
        <f>IF(D14&gt;F14,"1","0")</f>
        <v>1</v>
      </c>
      <c r="T14" s="33" t="str">
        <f>IF(G14&gt;I14,"1","0")</f>
        <v>1</v>
      </c>
      <c r="U14" s="34" t="str">
        <f>IF(J14&gt;L14,"1","0")</f>
        <v>1</v>
      </c>
      <c r="V14" s="6"/>
      <c r="X14" s="3"/>
      <c r="Y14" s="3"/>
    </row>
    <row r="15" spans="3:25" s="1" customFormat="1" ht="13.5">
      <c r="C15" s="84"/>
      <c r="D15" s="6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spans="4:25" s="1" customFormat="1" ht="14.25" thickBo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  <c r="Y16" s="3"/>
    </row>
    <row r="17" spans="3:25" s="1" customFormat="1" ht="14.25" thickBot="1">
      <c r="C17" s="8" t="s">
        <v>159</v>
      </c>
      <c r="D17" s="101" t="str">
        <f>C18</f>
        <v>秦　　野</v>
      </c>
      <c r="E17" s="102"/>
      <c r="F17" s="103"/>
      <c r="G17" s="101" t="str">
        <f>C19</f>
        <v>大 和 西</v>
      </c>
      <c r="H17" s="102"/>
      <c r="I17" s="103"/>
      <c r="J17" s="101" t="str">
        <f>C20</f>
        <v>上 鶴 間</v>
      </c>
      <c r="K17" s="102"/>
      <c r="L17" s="103"/>
      <c r="M17" s="101" t="str">
        <f>C21</f>
        <v>弥　　栄</v>
      </c>
      <c r="N17" s="102"/>
      <c r="O17" s="103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  <c r="V17" s="6"/>
      <c r="W17" s="3"/>
      <c r="X17" s="3"/>
      <c r="Y17" s="3"/>
    </row>
    <row r="18" spans="2:25" s="1" customFormat="1" ht="14.25" thickTop="1">
      <c r="B18" s="1">
        <v>1</v>
      </c>
      <c r="C18" s="80" t="s">
        <v>160</v>
      </c>
      <c r="D18" s="104"/>
      <c r="E18" s="105"/>
      <c r="F18" s="106"/>
      <c r="G18" s="15">
        <v>7</v>
      </c>
      <c r="H18" s="16" t="s">
        <v>58</v>
      </c>
      <c r="I18" s="17">
        <v>8</v>
      </c>
      <c r="J18" s="15">
        <v>9</v>
      </c>
      <c r="K18" s="16" t="s">
        <v>58</v>
      </c>
      <c r="L18" s="17">
        <v>0</v>
      </c>
      <c r="M18" s="15">
        <v>6</v>
      </c>
      <c r="N18" s="16" t="s">
        <v>58</v>
      </c>
      <c r="O18" s="18">
        <v>5</v>
      </c>
      <c r="P18" s="19">
        <f>S18+T18+U18</f>
        <v>2</v>
      </c>
      <c r="Q18" s="19">
        <f>(G18+J18+M18)-(I18+L18+O18)</f>
        <v>9</v>
      </c>
      <c r="R18" s="19">
        <v>1</v>
      </c>
      <c r="S18" s="19" t="str">
        <f>IF(G18&gt;I18,"1","0")</f>
        <v>0</v>
      </c>
      <c r="T18" s="19" t="str">
        <f>IF(J18&gt;L18,"1","0")</f>
        <v>1</v>
      </c>
      <c r="U18" s="20" t="str">
        <f>IF(M18&gt;O18,"1","0")</f>
        <v>1</v>
      </c>
      <c r="V18" s="6"/>
      <c r="W18" s="3"/>
      <c r="X18" s="3"/>
      <c r="Y18" s="3"/>
    </row>
    <row r="19" spans="2:25" s="1" customFormat="1" ht="13.5">
      <c r="B19" s="1">
        <v>2</v>
      </c>
      <c r="C19" s="14" t="s">
        <v>162</v>
      </c>
      <c r="D19" s="21">
        <v>8</v>
      </c>
      <c r="E19" s="22" t="s">
        <v>58</v>
      </c>
      <c r="F19" s="23">
        <v>7</v>
      </c>
      <c r="G19" s="107"/>
      <c r="H19" s="108"/>
      <c r="I19" s="109"/>
      <c r="J19" s="24">
        <v>10</v>
      </c>
      <c r="K19" s="22" t="s">
        <v>58</v>
      </c>
      <c r="L19" s="23">
        <v>0</v>
      </c>
      <c r="M19" s="24">
        <v>3</v>
      </c>
      <c r="N19" s="22" t="s">
        <v>58</v>
      </c>
      <c r="O19" s="25">
        <v>9</v>
      </c>
      <c r="P19" s="26">
        <f>S19+T19+U19</f>
        <v>2</v>
      </c>
      <c r="Q19" s="26">
        <f>(D19+J19+M19)-(F19+L19+O19)</f>
        <v>5</v>
      </c>
      <c r="R19" s="26">
        <v>3</v>
      </c>
      <c r="S19" s="26" t="str">
        <f>IF(D19&gt;F19,"1","0")</f>
        <v>1</v>
      </c>
      <c r="T19" s="26" t="str">
        <f>IF(J19&gt;L19,"1","0")</f>
        <v>1</v>
      </c>
      <c r="U19" s="27" t="str">
        <f>IF(M19&gt;O19,"1","0")</f>
        <v>0</v>
      </c>
      <c r="V19" s="6"/>
      <c r="W19" s="3"/>
      <c r="X19" s="3"/>
      <c r="Y19" s="3"/>
    </row>
    <row r="20" spans="2:25" s="1" customFormat="1" ht="13.5">
      <c r="B20" s="1">
        <v>3</v>
      </c>
      <c r="C20" s="14" t="s">
        <v>163</v>
      </c>
      <c r="D20" s="21">
        <v>0</v>
      </c>
      <c r="E20" s="22" t="s">
        <v>58</v>
      </c>
      <c r="F20" s="23">
        <v>9</v>
      </c>
      <c r="G20" s="24">
        <v>0</v>
      </c>
      <c r="H20" s="22" t="s">
        <v>58</v>
      </c>
      <c r="I20" s="23">
        <v>10</v>
      </c>
      <c r="J20" s="107"/>
      <c r="K20" s="108"/>
      <c r="L20" s="109"/>
      <c r="M20" s="24">
        <v>0</v>
      </c>
      <c r="N20" s="22" t="s">
        <v>58</v>
      </c>
      <c r="O20" s="25">
        <v>4</v>
      </c>
      <c r="P20" s="26">
        <f>S20+T20+U20</f>
        <v>0</v>
      </c>
      <c r="Q20" s="26">
        <f>(D20+G20+M20)-(F20+I20+O20)</f>
        <v>-23</v>
      </c>
      <c r="R20" s="26">
        <v>4</v>
      </c>
      <c r="S20" s="26" t="str">
        <f>IF(D20&gt;F20,"1","0")</f>
        <v>0</v>
      </c>
      <c r="T20" s="26" t="str">
        <f>IF(G20&gt;I20,"1","0")</f>
        <v>0</v>
      </c>
      <c r="U20" s="27" t="str">
        <f>IF(M20&gt;O20,"1","0")</f>
        <v>0</v>
      </c>
      <c r="V20" s="6"/>
      <c r="W20" s="3"/>
      <c r="Y20" s="3"/>
    </row>
    <row r="21" spans="2:25" s="1" customFormat="1" ht="14.25" thickBot="1">
      <c r="B21" s="1">
        <v>4</v>
      </c>
      <c r="C21" s="81" t="s">
        <v>161</v>
      </c>
      <c r="D21" s="29">
        <v>5</v>
      </c>
      <c r="E21" s="30" t="s">
        <v>58</v>
      </c>
      <c r="F21" s="31">
        <v>6</v>
      </c>
      <c r="G21" s="32">
        <v>9</v>
      </c>
      <c r="H21" s="30" t="s">
        <v>58</v>
      </c>
      <c r="I21" s="31">
        <v>3</v>
      </c>
      <c r="J21" s="32">
        <v>4</v>
      </c>
      <c r="K21" s="30" t="s">
        <v>58</v>
      </c>
      <c r="L21" s="31">
        <v>0</v>
      </c>
      <c r="M21" s="98"/>
      <c r="N21" s="99"/>
      <c r="O21" s="100"/>
      <c r="P21" s="33">
        <f>S21+T21+U21</f>
        <v>2</v>
      </c>
      <c r="Q21" s="33">
        <f>(D21+G21+J21)-(F21+I21+L21)</f>
        <v>9</v>
      </c>
      <c r="R21" s="33">
        <v>2</v>
      </c>
      <c r="S21" s="33" t="str">
        <f>IF(D21&gt;F21,"1","0")</f>
        <v>0</v>
      </c>
      <c r="T21" s="33" t="str">
        <f>IF(G21&gt;I21,"1","0")</f>
        <v>1</v>
      </c>
      <c r="U21" s="34" t="str">
        <f>IF(J21&gt;L21,"1","0")</f>
        <v>1</v>
      </c>
      <c r="V21" s="6"/>
      <c r="W21" s="3"/>
      <c r="X21" s="3"/>
      <c r="Y21" s="3"/>
    </row>
    <row r="22" spans="3:25" s="1" customFormat="1" ht="13.5">
      <c r="C22" s="6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  <c r="X22" s="3"/>
      <c r="Y22" s="3"/>
    </row>
    <row r="23" spans="4:25" s="1" customFormat="1" ht="14.25" thickBo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3"/>
      <c r="X23" s="3"/>
      <c r="Y23" s="3"/>
    </row>
    <row r="24" spans="3:25" s="1" customFormat="1" ht="14.25" thickBot="1">
      <c r="C24" s="76" t="s">
        <v>164</v>
      </c>
      <c r="D24" s="101" t="str">
        <f>C25</f>
        <v>東海大相模</v>
      </c>
      <c r="E24" s="102"/>
      <c r="F24" s="103"/>
      <c r="G24" s="101" t="str">
        <f>C26</f>
        <v>新磯・相武台</v>
      </c>
      <c r="H24" s="102"/>
      <c r="I24" s="103"/>
      <c r="J24" s="101" t="str">
        <f>C27</f>
        <v>神奈川総産</v>
      </c>
      <c r="K24" s="102"/>
      <c r="L24" s="103"/>
      <c r="M24" s="101" t="str">
        <f>C28</f>
        <v>柏木学園</v>
      </c>
      <c r="N24" s="102"/>
      <c r="O24" s="103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  <c r="V24" s="6"/>
      <c r="X24" s="3"/>
      <c r="Y24" s="3"/>
    </row>
    <row r="25" spans="2:25" s="1" customFormat="1" ht="14.25" thickTop="1">
      <c r="B25" s="1">
        <v>1</v>
      </c>
      <c r="C25" s="80" t="s">
        <v>165</v>
      </c>
      <c r="D25" s="104"/>
      <c r="E25" s="105"/>
      <c r="F25" s="106"/>
      <c r="G25" s="15">
        <v>13</v>
      </c>
      <c r="H25" s="16" t="s">
        <v>58</v>
      </c>
      <c r="I25" s="17">
        <v>0</v>
      </c>
      <c r="J25" s="15">
        <v>7</v>
      </c>
      <c r="K25" s="16" t="s">
        <v>58</v>
      </c>
      <c r="L25" s="17">
        <v>0</v>
      </c>
      <c r="M25" s="15">
        <v>11</v>
      </c>
      <c r="N25" s="16" t="s">
        <v>58</v>
      </c>
      <c r="O25" s="18">
        <v>1</v>
      </c>
      <c r="P25" s="19">
        <f>S25+T25+U25</f>
        <v>3</v>
      </c>
      <c r="Q25" s="19">
        <f>(G25+J25+M25)-(I25+L25+O25)</f>
        <v>30</v>
      </c>
      <c r="R25" s="19">
        <v>1</v>
      </c>
      <c r="S25" s="19" t="str">
        <f>IF(G25&gt;I25,"1","0")</f>
        <v>1</v>
      </c>
      <c r="T25" s="19" t="str">
        <f>IF(J25&gt;L25,"1","0")</f>
        <v>1</v>
      </c>
      <c r="U25" s="20" t="str">
        <f>IF(M25&gt;O25,"1","0")</f>
        <v>1</v>
      </c>
      <c r="V25" s="6"/>
      <c r="W25" s="3"/>
      <c r="X25" s="3"/>
      <c r="Y25" s="3"/>
    </row>
    <row r="26" spans="2:25" s="1" customFormat="1" ht="13.5">
      <c r="B26" s="1">
        <v>2</v>
      </c>
      <c r="C26" s="14" t="s">
        <v>166</v>
      </c>
      <c r="D26" s="21">
        <v>0</v>
      </c>
      <c r="E26" s="22" t="s">
        <v>58</v>
      </c>
      <c r="F26" s="23">
        <v>13</v>
      </c>
      <c r="G26" s="107"/>
      <c r="H26" s="108"/>
      <c r="I26" s="109"/>
      <c r="J26" s="24">
        <v>0</v>
      </c>
      <c r="K26" s="22" t="s">
        <v>58</v>
      </c>
      <c r="L26" s="23">
        <v>2</v>
      </c>
      <c r="M26" s="24">
        <v>1</v>
      </c>
      <c r="N26" s="22" t="s">
        <v>58</v>
      </c>
      <c r="O26" s="25">
        <v>9</v>
      </c>
      <c r="P26" s="26">
        <f>S26+T26+U26</f>
        <v>0</v>
      </c>
      <c r="Q26" s="26">
        <f>(D26+J26+M26)-(F26+L26+O26)</f>
        <v>-23</v>
      </c>
      <c r="R26" s="26">
        <v>4</v>
      </c>
      <c r="S26" s="26" t="str">
        <f>IF(D26&gt;F26,"1","0")</f>
        <v>0</v>
      </c>
      <c r="T26" s="26" t="str">
        <f>IF(J26&gt;L26,"1","0")</f>
        <v>0</v>
      </c>
      <c r="U26" s="27" t="str">
        <f>IF(M26&gt;O26,"1","0")</f>
        <v>0</v>
      </c>
      <c r="V26" s="6"/>
      <c r="W26" s="3"/>
      <c r="X26" s="3"/>
      <c r="Y26" s="3"/>
    </row>
    <row r="27" spans="2:25" s="1" customFormat="1" ht="13.5">
      <c r="B27" s="1">
        <v>3</v>
      </c>
      <c r="C27" s="14" t="s">
        <v>167</v>
      </c>
      <c r="D27" s="21">
        <v>0</v>
      </c>
      <c r="E27" s="22" t="s">
        <v>58</v>
      </c>
      <c r="F27" s="23">
        <v>7</v>
      </c>
      <c r="G27" s="24">
        <v>2</v>
      </c>
      <c r="H27" s="22" t="s">
        <v>58</v>
      </c>
      <c r="I27" s="23">
        <v>0</v>
      </c>
      <c r="J27" s="107"/>
      <c r="K27" s="108"/>
      <c r="L27" s="109"/>
      <c r="M27" s="24">
        <v>0</v>
      </c>
      <c r="N27" s="22" t="s">
        <v>58</v>
      </c>
      <c r="O27" s="25">
        <v>8</v>
      </c>
      <c r="P27" s="26">
        <f>S27+T27+U27</f>
        <v>1</v>
      </c>
      <c r="Q27" s="26">
        <f>(D27+G27+M27)-(F27+I27+O27)</f>
        <v>-13</v>
      </c>
      <c r="R27" s="26">
        <v>3</v>
      </c>
      <c r="S27" s="26" t="str">
        <f>IF(D27&gt;F27,"1","0")</f>
        <v>0</v>
      </c>
      <c r="T27" s="26" t="str">
        <f>IF(G27&gt;I27,"1","0")</f>
        <v>1</v>
      </c>
      <c r="U27" s="27" t="str">
        <f>IF(M27&gt;O27,"1","0")</f>
        <v>0</v>
      </c>
      <c r="V27" s="35"/>
      <c r="W27" s="3"/>
      <c r="X27" s="3"/>
      <c r="Y27" s="3"/>
    </row>
    <row r="28" spans="2:25" s="1" customFormat="1" ht="14.25" thickBot="1">
      <c r="B28" s="1">
        <v>4</v>
      </c>
      <c r="C28" s="81" t="s">
        <v>168</v>
      </c>
      <c r="D28" s="29">
        <v>1</v>
      </c>
      <c r="E28" s="30" t="s">
        <v>58</v>
      </c>
      <c r="F28" s="31">
        <v>11</v>
      </c>
      <c r="G28" s="32">
        <v>9</v>
      </c>
      <c r="H28" s="30" t="s">
        <v>58</v>
      </c>
      <c r="I28" s="31">
        <v>1</v>
      </c>
      <c r="J28" s="32">
        <v>8</v>
      </c>
      <c r="K28" s="30" t="s">
        <v>58</v>
      </c>
      <c r="L28" s="31">
        <v>0</v>
      </c>
      <c r="M28" s="98"/>
      <c r="N28" s="99"/>
      <c r="O28" s="100"/>
      <c r="P28" s="33">
        <f>S28+T28+U28</f>
        <v>2</v>
      </c>
      <c r="Q28" s="33">
        <f>(D28+G28+J28)-(F28+I28+L28)</f>
        <v>6</v>
      </c>
      <c r="R28" s="33">
        <v>2</v>
      </c>
      <c r="S28" s="33" t="str">
        <f>IF(D28&gt;F28,"1","0")</f>
        <v>0</v>
      </c>
      <c r="T28" s="33" t="str">
        <f>IF(G28&gt;I28,"1","0")</f>
        <v>1</v>
      </c>
      <c r="U28" s="34" t="str">
        <f>IF(J28&gt;L28,"1","0")</f>
        <v>1</v>
      </c>
      <c r="V28" s="35"/>
      <c r="W28" s="3"/>
      <c r="X28" s="3"/>
      <c r="Y28" s="3"/>
    </row>
    <row r="29" spans="3:25" s="1" customFormat="1" ht="13.5"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3"/>
      <c r="X29" s="3"/>
      <c r="Y29" s="3"/>
    </row>
    <row r="30" spans="4:25" s="1" customFormat="1" ht="14.25" thickBo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  <c r="W30" s="3"/>
      <c r="X30" s="3"/>
      <c r="Y30" s="3"/>
    </row>
    <row r="31" spans="3:25" s="1" customFormat="1" ht="14.25" thickBot="1">
      <c r="C31" s="76" t="s">
        <v>169</v>
      </c>
      <c r="D31" s="116" t="str">
        <f>C32</f>
        <v>向　　上</v>
      </c>
      <c r="E31" s="117"/>
      <c r="F31" s="122"/>
      <c r="G31" s="116" t="str">
        <f>C33</f>
        <v>厚 木 東</v>
      </c>
      <c r="H31" s="117"/>
      <c r="I31" s="122"/>
      <c r="J31" s="116" t="str">
        <f>C34</f>
        <v>厚木清南</v>
      </c>
      <c r="K31" s="117"/>
      <c r="L31" s="122"/>
      <c r="M31" s="116" t="str">
        <f>C35</f>
        <v>海 老 名</v>
      </c>
      <c r="N31" s="117"/>
      <c r="O31" s="122"/>
      <c r="P31" s="10" t="s">
        <v>0</v>
      </c>
      <c r="Q31" s="10" t="str">
        <f>IF(SUM(Q32:Q35)=0,"得失","#E")</f>
        <v>得失</v>
      </c>
      <c r="R31" s="94" t="s">
        <v>33</v>
      </c>
      <c r="S31" s="85"/>
      <c r="T31" s="10"/>
      <c r="U31" s="11"/>
      <c r="V31" s="6"/>
      <c r="W31" s="3"/>
      <c r="X31" s="3"/>
      <c r="Y31" s="3"/>
    </row>
    <row r="32" spans="2:25" s="1" customFormat="1" ht="14.25" thickTop="1">
      <c r="B32" s="1">
        <v>1</v>
      </c>
      <c r="C32" s="80" t="s">
        <v>171</v>
      </c>
      <c r="D32" s="119"/>
      <c r="E32" s="120"/>
      <c r="F32" s="121"/>
      <c r="G32" s="87">
        <v>12</v>
      </c>
      <c r="H32" s="88" t="s">
        <v>58</v>
      </c>
      <c r="I32" s="89">
        <v>2</v>
      </c>
      <c r="J32" s="87">
        <v>9</v>
      </c>
      <c r="K32" s="90" t="s">
        <v>315</v>
      </c>
      <c r="L32" s="89">
        <v>0</v>
      </c>
      <c r="M32" s="87">
        <v>6</v>
      </c>
      <c r="N32" s="88" t="s">
        <v>58</v>
      </c>
      <c r="O32" s="91">
        <v>1</v>
      </c>
      <c r="P32" s="92">
        <f>S32+T32+U32</f>
        <v>3</v>
      </c>
      <c r="Q32" s="92">
        <f>(G32+J32+M32)-(I32+L32+O32)</f>
        <v>24</v>
      </c>
      <c r="R32" s="95">
        <v>1</v>
      </c>
      <c r="S32" s="18" t="str">
        <f>IF(G32&gt;I32,"1","0")</f>
        <v>1</v>
      </c>
      <c r="T32" s="19" t="str">
        <f>IF(J32&gt;L32,"1","0")</f>
        <v>1</v>
      </c>
      <c r="U32" s="20" t="str">
        <f>IF(M32&gt;O32,"1","0")</f>
        <v>1</v>
      </c>
      <c r="V32" s="6"/>
      <c r="W32" s="3"/>
      <c r="X32" s="3"/>
      <c r="Y32" s="3"/>
    </row>
    <row r="33" spans="2:25" s="1" customFormat="1" ht="13.5">
      <c r="B33" s="1">
        <v>2</v>
      </c>
      <c r="C33" s="14" t="s">
        <v>172</v>
      </c>
      <c r="D33" s="21">
        <v>2</v>
      </c>
      <c r="E33" s="22" t="s">
        <v>58</v>
      </c>
      <c r="F33" s="23">
        <v>12</v>
      </c>
      <c r="G33" s="107"/>
      <c r="H33" s="108"/>
      <c r="I33" s="109"/>
      <c r="J33" s="24">
        <v>9</v>
      </c>
      <c r="K33" s="82" t="s">
        <v>315</v>
      </c>
      <c r="L33" s="23">
        <v>0</v>
      </c>
      <c r="M33" s="24">
        <v>2</v>
      </c>
      <c r="N33" s="22" t="s">
        <v>58</v>
      </c>
      <c r="O33" s="25">
        <v>9</v>
      </c>
      <c r="P33" s="26">
        <f>S33+T33+U33</f>
        <v>1</v>
      </c>
      <c r="Q33" s="26">
        <f>(D33+J33+M33)-(F33+L33+O33)</f>
        <v>-8</v>
      </c>
      <c r="R33" s="96">
        <v>3</v>
      </c>
      <c r="S33" s="25" t="str">
        <f>IF(D33&gt;F33,"1","0")</f>
        <v>0</v>
      </c>
      <c r="T33" s="26" t="str">
        <f>IF(J33&gt;L33,"1","0")</f>
        <v>1</v>
      </c>
      <c r="U33" s="27" t="str">
        <f>IF(M33&gt;O33,"1","0")</f>
        <v>0</v>
      </c>
      <c r="V33" s="6"/>
      <c r="W33" s="3"/>
      <c r="X33" s="3"/>
      <c r="Y33" s="3"/>
    </row>
    <row r="34" spans="2:25" s="1" customFormat="1" ht="13.5">
      <c r="B34" s="1">
        <v>3</v>
      </c>
      <c r="C34" s="14" t="s">
        <v>170</v>
      </c>
      <c r="D34" s="21">
        <v>0</v>
      </c>
      <c r="E34" s="82" t="s">
        <v>316</v>
      </c>
      <c r="F34" s="23">
        <v>9</v>
      </c>
      <c r="G34" s="24">
        <v>0</v>
      </c>
      <c r="H34" s="82" t="s">
        <v>316</v>
      </c>
      <c r="I34" s="23">
        <v>9</v>
      </c>
      <c r="J34" s="107"/>
      <c r="K34" s="108"/>
      <c r="L34" s="109"/>
      <c r="M34" s="24">
        <v>0</v>
      </c>
      <c r="N34" s="82" t="s">
        <v>316</v>
      </c>
      <c r="O34" s="25">
        <v>9</v>
      </c>
      <c r="P34" s="26">
        <f>S34+T34+U34</f>
        <v>0</v>
      </c>
      <c r="Q34" s="26">
        <f>(D34+G34+M34)-(F34+I34+O34)</f>
        <v>-27</v>
      </c>
      <c r="R34" s="96">
        <v>4</v>
      </c>
      <c r="S34" s="25" t="str">
        <f>IF(D34&gt;F34,"1","0")</f>
        <v>0</v>
      </c>
      <c r="T34" s="26" t="str">
        <f>IF(G34&gt;I34,"1","0")</f>
        <v>0</v>
      </c>
      <c r="U34" s="27" t="str">
        <f>IF(M34&gt;O34,"1","0")</f>
        <v>0</v>
      </c>
      <c r="V34" s="6"/>
      <c r="W34" s="3"/>
      <c r="X34" s="3"/>
      <c r="Y34" s="3"/>
    </row>
    <row r="35" spans="2:25" s="1" customFormat="1" ht="14.25" thickBot="1">
      <c r="B35" s="1">
        <v>4</v>
      </c>
      <c r="C35" s="81" t="s">
        <v>173</v>
      </c>
      <c r="D35" s="29">
        <v>1</v>
      </c>
      <c r="E35" s="30" t="s">
        <v>58</v>
      </c>
      <c r="F35" s="31">
        <v>6</v>
      </c>
      <c r="G35" s="32">
        <v>9</v>
      </c>
      <c r="H35" s="30" t="s">
        <v>58</v>
      </c>
      <c r="I35" s="31">
        <v>2</v>
      </c>
      <c r="J35" s="32">
        <v>9</v>
      </c>
      <c r="K35" s="83" t="s">
        <v>315</v>
      </c>
      <c r="L35" s="31">
        <v>0</v>
      </c>
      <c r="M35" s="98"/>
      <c r="N35" s="99"/>
      <c r="O35" s="100"/>
      <c r="P35" s="33">
        <f>S35+T35+U35</f>
        <v>2</v>
      </c>
      <c r="Q35" s="33">
        <f>(D35+G35+J35)-(F35+I35+L35)</f>
        <v>11</v>
      </c>
      <c r="R35" s="97">
        <v>2</v>
      </c>
      <c r="S35" s="93" t="str">
        <f>IF(D35&gt;F35,"1","0")</f>
        <v>0</v>
      </c>
      <c r="T35" s="33" t="str">
        <f>IF(G35&gt;I35,"1","0")</f>
        <v>1</v>
      </c>
      <c r="U35" s="34" t="str">
        <f>IF(J35&gt;L35,"1","0")</f>
        <v>1</v>
      </c>
      <c r="V35" s="6"/>
      <c r="W35" s="3"/>
      <c r="X35" s="3"/>
      <c r="Y35" s="3"/>
    </row>
    <row r="36" spans="3:25" s="1" customFormat="1" ht="13.5">
      <c r="C36" s="6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"/>
      <c r="X36" s="3"/>
      <c r="Y36" s="3"/>
    </row>
    <row r="37" spans="4:25" s="1" customFormat="1" ht="14.25" thickBo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"/>
      <c r="W37" s="3"/>
      <c r="X37" s="3"/>
      <c r="Y37" s="3"/>
    </row>
    <row r="38" spans="3:25" s="1" customFormat="1" ht="14.25" thickBot="1">
      <c r="C38" s="8" t="s">
        <v>174</v>
      </c>
      <c r="D38" s="101" t="str">
        <f>C39</f>
        <v>大　　和</v>
      </c>
      <c r="E38" s="102"/>
      <c r="F38" s="103"/>
      <c r="G38" s="101" t="str">
        <f>C40</f>
        <v>相模田名</v>
      </c>
      <c r="H38" s="102"/>
      <c r="I38" s="103"/>
      <c r="J38" s="101" t="str">
        <f>C41</f>
        <v>綾 瀬 西</v>
      </c>
      <c r="K38" s="102"/>
      <c r="L38" s="103"/>
      <c r="M38" s="101" t="str">
        <f>C42</f>
        <v>中央農業</v>
      </c>
      <c r="N38" s="102"/>
      <c r="O38" s="103"/>
      <c r="P38" s="9" t="s">
        <v>0</v>
      </c>
      <c r="Q38" s="9" t="str">
        <f>IF(SUM(Q39:Q42)=0,"得失","#E")</f>
        <v>得失</v>
      </c>
      <c r="R38" s="9" t="s">
        <v>33</v>
      </c>
      <c r="S38" s="10"/>
      <c r="T38" s="10"/>
      <c r="U38" s="11"/>
      <c r="V38" s="6"/>
      <c r="W38" s="3"/>
      <c r="X38" s="3"/>
      <c r="Y38" s="3"/>
    </row>
    <row r="39" spans="2:25" s="1" customFormat="1" ht="14.25" thickTop="1">
      <c r="B39" s="1">
        <v>1</v>
      </c>
      <c r="C39" s="80" t="s">
        <v>177</v>
      </c>
      <c r="D39" s="104"/>
      <c r="E39" s="105"/>
      <c r="F39" s="106"/>
      <c r="G39" s="15">
        <v>1</v>
      </c>
      <c r="H39" s="16" t="s">
        <v>58</v>
      </c>
      <c r="I39" s="17">
        <v>2</v>
      </c>
      <c r="J39" s="15">
        <v>10</v>
      </c>
      <c r="K39" s="16" t="s">
        <v>58</v>
      </c>
      <c r="L39" s="17">
        <v>1</v>
      </c>
      <c r="M39" s="15">
        <v>7</v>
      </c>
      <c r="N39" s="16" t="s">
        <v>58</v>
      </c>
      <c r="O39" s="18">
        <v>0</v>
      </c>
      <c r="P39" s="19">
        <f>S39+T39+U39</f>
        <v>2</v>
      </c>
      <c r="Q39" s="19">
        <f>(G39+J39+M39)-(I39+L39+O39)</f>
        <v>15</v>
      </c>
      <c r="R39" s="19">
        <v>2</v>
      </c>
      <c r="S39" s="19" t="str">
        <f>IF(G39&gt;I39,"1","0")</f>
        <v>0</v>
      </c>
      <c r="T39" s="19" t="str">
        <f>IF(J39&gt;L39,"1","0")</f>
        <v>1</v>
      </c>
      <c r="U39" s="20" t="str">
        <f>IF(M39&gt;O39,"1","0")</f>
        <v>1</v>
      </c>
      <c r="V39" s="6"/>
      <c r="W39" s="3"/>
      <c r="X39" s="3"/>
      <c r="Y39" s="3"/>
    </row>
    <row r="40" spans="2:25" s="1" customFormat="1" ht="13.5">
      <c r="B40" s="1">
        <v>2</v>
      </c>
      <c r="C40" s="80" t="s">
        <v>175</v>
      </c>
      <c r="D40" s="21">
        <v>2</v>
      </c>
      <c r="E40" s="22" t="s">
        <v>58</v>
      </c>
      <c r="F40" s="23">
        <v>1</v>
      </c>
      <c r="G40" s="107"/>
      <c r="H40" s="108"/>
      <c r="I40" s="109"/>
      <c r="J40" s="24">
        <v>13</v>
      </c>
      <c r="K40" s="22" t="s">
        <v>58</v>
      </c>
      <c r="L40" s="23">
        <v>0</v>
      </c>
      <c r="M40" s="24">
        <v>11</v>
      </c>
      <c r="N40" s="22" t="s">
        <v>58</v>
      </c>
      <c r="O40" s="25">
        <v>1</v>
      </c>
      <c r="P40" s="26">
        <f>S40+T40+U40</f>
        <v>3</v>
      </c>
      <c r="Q40" s="26">
        <f>(D40+J40+M40)-(F40+L40+O40)</f>
        <v>24</v>
      </c>
      <c r="R40" s="26">
        <v>1</v>
      </c>
      <c r="S40" s="26" t="str">
        <f>IF(D40&gt;F40,"1","0")</f>
        <v>1</v>
      </c>
      <c r="T40" s="26" t="str">
        <f>IF(J40&gt;L40,"1","0")</f>
        <v>1</v>
      </c>
      <c r="U40" s="27" t="str">
        <f>IF(M40&gt;O40,"1","0")</f>
        <v>1</v>
      </c>
      <c r="V40" s="6"/>
      <c r="X40" s="3"/>
      <c r="Y40" s="3"/>
    </row>
    <row r="41" spans="2:25" s="1" customFormat="1" ht="13.5">
      <c r="B41" s="1">
        <v>3</v>
      </c>
      <c r="C41" s="14" t="s">
        <v>178</v>
      </c>
      <c r="D41" s="21">
        <v>1</v>
      </c>
      <c r="E41" s="22" t="s">
        <v>58</v>
      </c>
      <c r="F41" s="23">
        <v>10</v>
      </c>
      <c r="G41" s="24">
        <v>0</v>
      </c>
      <c r="H41" s="22" t="s">
        <v>58</v>
      </c>
      <c r="I41" s="23">
        <v>13</v>
      </c>
      <c r="J41" s="107"/>
      <c r="K41" s="108"/>
      <c r="L41" s="109"/>
      <c r="M41" s="24">
        <v>6</v>
      </c>
      <c r="N41" s="22" t="s">
        <v>58</v>
      </c>
      <c r="O41" s="25">
        <v>7</v>
      </c>
      <c r="P41" s="26">
        <f>S41+T41+U41</f>
        <v>0</v>
      </c>
      <c r="Q41" s="26">
        <f>(D41+G41+M41)-(F41+I41+O41)</f>
        <v>-23</v>
      </c>
      <c r="R41" s="26">
        <v>4</v>
      </c>
      <c r="S41" s="26" t="str">
        <f>IF(D41&gt;F41,"1","0")</f>
        <v>0</v>
      </c>
      <c r="T41" s="26" t="str">
        <f>IF(G41&gt;I41,"1","0")</f>
        <v>0</v>
      </c>
      <c r="U41" s="27" t="str">
        <f>IF(M41&gt;O41,"1","0")</f>
        <v>0</v>
      </c>
      <c r="V41" s="6"/>
      <c r="W41" s="3"/>
      <c r="X41" s="3"/>
      <c r="Y41" s="3"/>
    </row>
    <row r="42" spans="2:25" s="1" customFormat="1" ht="14.25" thickBot="1">
      <c r="B42" s="1">
        <v>4</v>
      </c>
      <c r="C42" s="28" t="s">
        <v>176</v>
      </c>
      <c r="D42" s="29">
        <v>0</v>
      </c>
      <c r="E42" s="30" t="s">
        <v>58</v>
      </c>
      <c r="F42" s="31">
        <v>7</v>
      </c>
      <c r="G42" s="32">
        <v>1</v>
      </c>
      <c r="H42" s="30" t="s">
        <v>58</v>
      </c>
      <c r="I42" s="31">
        <v>11</v>
      </c>
      <c r="J42" s="32">
        <v>7</v>
      </c>
      <c r="K42" s="30" t="s">
        <v>58</v>
      </c>
      <c r="L42" s="31">
        <v>6</v>
      </c>
      <c r="M42" s="98"/>
      <c r="N42" s="99"/>
      <c r="O42" s="100"/>
      <c r="P42" s="33">
        <f>S42+T42+U42</f>
        <v>1</v>
      </c>
      <c r="Q42" s="33">
        <f>(D42+G42+J42)-(F42+I42+L42)</f>
        <v>-16</v>
      </c>
      <c r="R42" s="33">
        <v>3</v>
      </c>
      <c r="S42" s="33" t="str">
        <f>IF(D42&gt;F42,"1","0")</f>
        <v>0</v>
      </c>
      <c r="T42" s="33" t="str">
        <f>IF(G42&gt;I42,"1","0")</f>
        <v>0</v>
      </c>
      <c r="U42" s="34" t="str">
        <f>IF(J42&gt;L42,"1","0")</f>
        <v>1</v>
      </c>
      <c r="V42" s="6"/>
      <c r="W42" s="3"/>
      <c r="X42" s="3"/>
      <c r="Y42" s="3"/>
    </row>
    <row r="43" spans="3:25" s="1" customFormat="1" ht="13.5">
      <c r="C43" s="67"/>
      <c r="D43" s="3"/>
      <c r="E43" s="3"/>
      <c r="F43" s="3"/>
      <c r="G43" s="3"/>
      <c r="H43" s="3"/>
      <c r="I43" s="3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"/>
      <c r="W43" s="3"/>
      <c r="X43" s="3"/>
      <c r="Y43" s="3"/>
    </row>
    <row r="44" spans="4:25" s="1" customFormat="1" ht="14.25" thickBo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"/>
      <c r="W44" s="3"/>
      <c r="X44" s="3"/>
      <c r="Y44" s="3"/>
    </row>
    <row r="45" spans="3:25" s="1" customFormat="1" ht="14.25" thickBot="1">
      <c r="C45" s="8" t="s">
        <v>179</v>
      </c>
      <c r="D45" s="101" t="str">
        <f>C46</f>
        <v>厚　　木</v>
      </c>
      <c r="E45" s="102"/>
      <c r="F45" s="103"/>
      <c r="G45" s="101" t="str">
        <f>C47</f>
        <v>伊 志 田</v>
      </c>
      <c r="H45" s="102"/>
      <c r="I45" s="103"/>
      <c r="J45" s="101" t="str">
        <f>C48</f>
        <v>津 久 井</v>
      </c>
      <c r="K45" s="102"/>
      <c r="L45" s="103"/>
      <c r="M45" s="101" t="str">
        <f>C49</f>
        <v>橋　　本</v>
      </c>
      <c r="N45" s="102"/>
      <c r="O45" s="103"/>
      <c r="P45" s="9" t="s">
        <v>0</v>
      </c>
      <c r="Q45" s="9" t="str">
        <f>IF(SUM(Q46:Q49)=0,"得失","#E")</f>
        <v>得失</v>
      </c>
      <c r="R45" s="9" t="s">
        <v>33</v>
      </c>
      <c r="S45" s="10"/>
      <c r="T45" s="10"/>
      <c r="U45" s="11"/>
      <c r="V45" s="6"/>
      <c r="W45" s="3"/>
      <c r="X45" s="3"/>
      <c r="Y45" s="3"/>
    </row>
    <row r="46" spans="2:25" s="1" customFormat="1" ht="14.25" thickTop="1">
      <c r="B46" s="1">
        <v>1</v>
      </c>
      <c r="C46" s="80" t="s">
        <v>180</v>
      </c>
      <c r="D46" s="104"/>
      <c r="E46" s="105"/>
      <c r="F46" s="106"/>
      <c r="G46" s="15">
        <v>2</v>
      </c>
      <c r="H46" s="16" t="s">
        <v>58</v>
      </c>
      <c r="I46" s="17">
        <v>9</v>
      </c>
      <c r="J46" s="15">
        <v>11</v>
      </c>
      <c r="K46" s="16" t="s">
        <v>58</v>
      </c>
      <c r="L46" s="17">
        <v>0</v>
      </c>
      <c r="M46" s="15">
        <v>8</v>
      </c>
      <c r="N46" s="16" t="s">
        <v>58</v>
      </c>
      <c r="O46" s="18">
        <v>0</v>
      </c>
      <c r="P46" s="19">
        <f>S46+T46+U46</f>
        <v>2</v>
      </c>
      <c r="Q46" s="19">
        <f>(G46+J46+M46)-(I46+L46+O46)</f>
        <v>12</v>
      </c>
      <c r="R46" s="19">
        <v>2</v>
      </c>
      <c r="S46" s="19" t="str">
        <f>IF(G46&gt;I46,"1","0")</f>
        <v>0</v>
      </c>
      <c r="T46" s="19" t="str">
        <f>IF(J46&gt;L46,"1","0")</f>
        <v>1</v>
      </c>
      <c r="U46" s="20" t="str">
        <f>IF(M46&gt;O46,"1","0")</f>
        <v>1</v>
      </c>
      <c r="V46" s="6"/>
      <c r="X46" s="3"/>
      <c r="Y46" s="3"/>
    </row>
    <row r="47" spans="2:25" s="1" customFormat="1" ht="13.5">
      <c r="B47" s="1">
        <v>2</v>
      </c>
      <c r="C47" s="80" t="s">
        <v>182</v>
      </c>
      <c r="D47" s="21">
        <v>9</v>
      </c>
      <c r="E47" s="22" t="s">
        <v>58</v>
      </c>
      <c r="F47" s="23">
        <v>2</v>
      </c>
      <c r="G47" s="107"/>
      <c r="H47" s="108"/>
      <c r="I47" s="109"/>
      <c r="J47" s="24">
        <v>15</v>
      </c>
      <c r="K47" s="22" t="s">
        <v>58</v>
      </c>
      <c r="L47" s="23">
        <v>1</v>
      </c>
      <c r="M47" s="24">
        <v>0</v>
      </c>
      <c r="N47" s="22" t="s">
        <v>58</v>
      </c>
      <c r="O47" s="25">
        <v>4</v>
      </c>
      <c r="P47" s="26">
        <f>S47+T47+U47</f>
        <v>2</v>
      </c>
      <c r="Q47" s="26">
        <f>(D47+J47+M47)-(F47+L47+O47)</f>
        <v>17</v>
      </c>
      <c r="R47" s="26">
        <v>1</v>
      </c>
      <c r="S47" s="26" t="str">
        <f>IF(D47&gt;F47,"1","0")</f>
        <v>1</v>
      </c>
      <c r="T47" s="26" t="str">
        <f>IF(J47&gt;L47,"1","0")</f>
        <v>1</v>
      </c>
      <c r="U47" s="27" t="str">
        <f>IF(M47&gt;O47,"1","0")</f>
        <v>0</v>
      </c>
      <c r="V47" s="6"/>
      <c r="X47" s="3"/>
      <c r="Y47" s="3"/>
    </row>
    <row r="48" spans="2:25" s="1" customFormat="1" ht="13.5">
      <c r="B48" s="1">
        <v>3</v>
      </c>
      <c r="C48" s="14" t="s">
        <v>183</v>
      </c>
      <c r="D48" s="21">
        <v>0</v>
      </c>
      <c r="E48" s="22" t="s">
        <v>58</v>
      </c>
      <c r="F48" s="23">
        <v>11</v>
      </c>
      <c r="G48" s="24">
        <v>1</v>
      </c>
      <c r="H48" s="22" t="s">
        <v>58</v>
      </c>
      <c r="I48" s="23">
        <v>15</v>
      </c>
      <c r="J48" s="107"/>
      <c r="K48" s="108"/>
      <c r="L48" s="109"/>
      <c r="M48" s="24">
        <v>6</v>
      </c>
      <c r="N48" s="22" t="s">
        <v>58</v>
      </c>
      <c r="O48" s="25">
        <v>15</v>
      </c>
      <c r="P48" s="26">
        <f>S48+T48+U48</f>
        <v>0</v>
      </c>
      <c r="Q48" s="26">
        <f>(D48+G48+M48)-(F48+I48+O48)</f>
        <v>-34</v>
      </c>
      <c r="R48" s="26">
        <v>4</v>
      </c>
      <c r="S48" s="26" t="str">
        <f>IF(D48&gt;F48,"1","0")</f>
        <v>0</v>
      </c>
      <c r="T48" s="26" t="str">
        <f>IF(G48&gt;I48,"1","0")</f>
        <v>0</v>
      </c>
      <c r="U48" s="27" t="str">
        <f>IF(M48&gt;O48,"1","0")</f>
        <v>0</v>
      </c>
      <c r="V48" s="36"/>
      <c r="W48" s="3"/>
      <c r="X48" s="3"/>
      <c r="Y48" s="3"/>
    </row>
    <row r="49" spans="2:25" s="1" customFormat="1" ht="14.25" thickBot="1">
      <c r="B49" s="1">
        <v>4</v>
      </c>
      <c r="C49" s="28" t="s">
        <v>181</v>
      </c>
      <c r="D49" s="29">
        <v>0</v>
      </c>
      <c r="E49" s="30" t="s">
        <v>58</v>
      </c>
      <c r="F49" s="31">
        <v>8</v>
      </c>
      <c r="G49" s="32">
        <v>4</v>
      </c>
      <c r="H49" s="30" t="s">
        <v>58</v>
      </c>
      <c r="I49" s="31">
        <v>0</v>
      </c>
      <c r="J49" s="32">
        <v>15</v>
      </c>
      <c r="K49" s="30" t="s">
        <v>58</v>
      </c>
      <c r="L49" s="31">
        <v>6</v>
      </c>
      <c r="M49" s="98"/>
      <c r="N49" s="99"/>
      <c r="O49" s="100"/>
      <c r="P49" s="33">
        <f>S49+T49+U49</f>
        <v>2</v>
      </c>
      <c r="Q49" s="33">
        <f>(D49+G49+J49)-(F49+I49+L49)</f>
        <v>5</v>
      </c>
      <c r="R49" s="33">
        <v>3</v>
      </c>
      <c r="S49" s="33" t="str">
        <f>IF(D49&gt;F49,"1","0")</f>
        <v>0</v>
      </c>
      <c r="T49" s="33" t="str">
        <f>IF(G49&gt;I49,"1","0")</f>
        <v>1</v>
      </c>
      <c r="U49" s="34" t="str">
        <f>IF(J49&gt;L49,"1","0")</f>
        <v>1</v>
      </c>
      <c r="V49" s="36"/>
      <c r="W49" s="3"/>
      <c r="X49" s="3"/>
      <c r="Y49" s="3"/>
    </row>
    <row r="50" spans="3:25" s="1" customFormat="1" ht="13.5">
      <c r="C50" s="6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"/>
      <c r="W50" s="3"/>
      <c r="X50" s="3"/>
      <c r="Y50" s="3"/>
    </row>
    <row r="51" spans="4:25" s="1" customFormat="1" ht="14.25" thickBo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"/>
      <c r="W51" s="3"/>
      <c r="X51" s="3"/>
      <c r="Y51" s="3"/>
    </row>
    <row r="52" spans="3:25" s="1" customFormat="1" ht="14.25" thickBot="1">
      <c r="C52" s="76" t="s">
        <v>184</v>
      </c>
      <c r="D52" s="101" t="str">
        <f>C53</f>
        <v>有　　馬</v>
      </c>
      <c r="E52" s="102"/>
      <c r="F52" s="103"/>
      <c r="G52" s="101" t="str">
        <f>C54</f>
        <v>上　　溝</v>
      </c>
      <c r="H52" s="102"/>
      <c r="I52" s="103"/>
      <c r="J52" s="101" t="str">
        <f>C55</f>
        <v>綾　　瀬</v>
      </c>
      <c r="K52" s="102"/>
      <c r="L52" s="103"/>
      <c r="M52" s="101" t="str">
        <f>C56</f>
        <v>相模大野</v>
      </c>
      <c r="N52" s="102"/>
      <c r="O52" s="103"/>
      <c r="P52" s="9" t="s">
        <v>0</v>
      </c>
      <c r="Q52" s="9" t="str">
        <f>IF(SUM(Q53:Q56)=0,"得失","#E")</f>
        <v>得失</v>
      </c>
      <c r="R52" s="9" t="s">
        <v>33</v>
      </c>
      <c r="S52" s="10"/>
      <c r="T52" s="10"/>
      <c r="U52" s="11"/>
      <c r="V52" s="6"/>
      <c r="W52" s="3"/>
      <c r="X52" s="3"/>
      <c r="Y52" s="3"/>
    </row>
    <row r="53" spans="2:25" s="1" customFormat="1" ht="14.25" thickTop="1">
      <c r="B53" s="1">
        <v>1</v>
      </c>
      <c r="C53" s="14" t="s">
        <v>186</v>
      </c>
      <c r="D53" s="104"/>
      <c r="E53" s="105"/>
      <c r="F53" s="106"/>
      <c r="G53" s="15">
        <v>1</v>
      </c>
      <c r="H53" s="16" t="s">
        <v>58</v>
      </c>
      <c r="I53" s="17">
        <v>11</v>
      </c>
      <c r="J53" s="15">
        <v>3</v>
      </c>
      <c r="K53" s="16" t="s">
        <v>58</v>
      </c>
      <c r="L53" s="17">
        <v>9</v>
      </c>
      <c r="M53" s="15">
        <v>4</v>
      </c>
      <c r="N53" s="16" t="s">
        <v>58</v>
      </c>
      <c r="O53" s="18">
        <v>6</v>
      </c>
      <c r="P53" s="19">
        <f>S53+T53+U53</f>
        <v>0</v>
      </c>
      <c r="Q53" s="19">
        <f>(G53+J53+M53)-(I53+L53+O53)</f>
        <v>-18</v>
      </c>
      <c r="R53" s="19">
        <v>4</v>
      </c>
      <c r="S53" s="19" t="str">
        <f>IF(G53&gt;I53,"1","0")</f>
        <v>0</v>
      </c>
      <c r="T53" s="19" t="str">
        <f>IF(J53&gt;L53,"1","0")</f>
        <v>0</v>
      </c>
      <c r="U53" s="20" t="str">
        <f>IF(M53&gt;O53,"1","0")</f>
        <v>0</v>
      </c>
      <c r="V53" s="6"/>
      <c r="W53" s="3"/>
      <c r="X53" s="3"/>
      <c r="Y53" s="3"/>
    </row>
    <row r="54" spans="2:25" s="1" customFormat="1" ht="13.5">
      <c r="B54" s="1">
        <v>2</v>
      </c>
      <c r="C54" s="14" t="s">
        <v>187</v>
      </c>
      <c r="D54" s="21">
        <v>11</v>
      </c>
      <c r="E54" s="22" t="s">
        <v>58</v>
      </c>
      <c r="F54" s="23">
        <v>1</v>
      </c>
      <c r="G54" s="107"/>
      <c r="H54" s="108"/>
      <c r="I54" s="109"/>
      <c r="J54" s="24">
        <v>3</v>
      </c>
      <c r="K54" s="22" t="s">
        <v>58</v>
      </c>
      <c r="L54" s="23">
        <v>5</v>
      </c>
      <c r="M54" s="24">
        <v>0</v>
      </c>
      <c r="N54" s="22" t="s">
        <v>58</v>
      </c>
      <c r="O54" s="25">
        <v>6</v>
      </c>
      <c r="P54" s="26">
        <f>S54+T54+U54</f>
        <v>1</v>
      </c>
      <c r="Q54" s="26">
        <f>(D54+J54+M54)-(F54+L54+O54)</f>
        <v>2</v>
      </c>
      <c r="R54" s="26">
        <v>3</v>
      </c>
      <c r="S54" s="26" t="str">
        <f>IF(D54&gt;F54,"1","0")</f>
        <v>1</v>
      </c>
      <c r="T54" s="26" t="str">
        <f>IF(J54&gt;L54,"1","0")</f>
        <v>0</v>
      </c>
      <c r="U54" s="27" t="str">
        <f>IF(M54&gt;O54,"1","0")</f>
        <v>0</v>
      </c>
      <c r="V54" s="6"/>
      <c r="X54" s="3"/>
      <c r="Y54" s="3"/>
    </row>
    <row r="55" spans="2:25" s="1" customFormat="1" ht="13.5">
      <c r="B55" s="1">
        <v>3</v>
      </c>
      <c r="C55" s="80" t="s">
        <v>188</v>
      </c>
      <c r="D55" s="21">
        <v>9</v>
      </c>
      <c r="E55" s="22" t="s">
        <v>58</v>
      </c>
      <c r="F55" s="23">
        <v>3</v>
      </c>
      <c r="G55" s="24">
        <v>5</v>
      </c>
      <c r="H55" s="22" t="s">
        <v>58</v>
      </c>
      <c r="I55" s="23">
        <v>3</v>
      </c>
      <c r="J55" s="107"/>
      <c r="K55" s="108"/>
      <c r="L55" s="109"/>
      <c r="M55" s="24">
        <v>5</v>
      </c>
      <c r="N55" s="22" t="s">
        <v>58</v>
      </c>
      <c r="O55" s="25">
        <v>0</v>
      </c>
      <c r="P55" s="26">
        <f>S55+T55+U55</f>
        <v>3</v>
      </c>
      <c r="Q55" s="26">
        <f>(D55+G55+M55)-(F55+I55+O55)</f>
        <v>13</v>
      </c>
      <c r="R55" s="26">
        <v>1</v>
      </c>
      <c r="S55" s="26" t="str">
        <f>IF(D55&gt;F55,"1","0")</f>
        <v>1</v>
      </c>
      <c r="T55" s="26" t="str">
        <f>IF(G55&gt;I55,"1","0")</f>
        <v>1</v>
      </c>
      <c r="U55" s="27" t="str">
        <f>IF(M55&gt;O55,"1","0")</f>
        <v>1</v>
      </c>
      <c r="V55" s="36"/>
      <c r="W55" s="3"/>
      <c r="X55" s="3"/>
      <c r="Y55" s="3"/>
    </row>
    <row r="56" spans="2:25" s="1" customFormat="1" ht="14.25" thickBot="1">
      <c r="B56" s="1">
        <v>4</v>
      </c>
      <c r="C56" s="81" t="s">
        <v>185</v>
      </c>
      <c r="D56" s="29">
        <v>6</v>
      </c>
      <c r="E56" s="30" t="s">
        <v>58</v>
      </c>
      <c r="F56" s="31">
        <v>4</v>
      </c>
      <c r="G56" s="32">
        <v>6</v>
      </c>
      <c r="H56" s="30" t="s">
        <v>58</v>
      </c>
      <c r="I56" s="31">
        <v>0</v>
      </c>
      <c r="J56" s="32">
        <v>0</v>
      </c>
      <c r="K56" s="30" t="s">
        <v>58</v>
      </c>
      <c r="L56" s="31">
        <v>5</v>
      </c>
      <c r="M56" s="98"/>
      <c r="N56" s="99"/>
      <c r="O56" s="100"/>
      <c r="P56" s="33">
        <f>S56+T56+U56</f>
        <v>2</v>
      </c>
      <c r="Q56" s="33">
        <f>(D56+G56+J56)-(F56+I56+L56)</f>
        <v>3</v>
      </c>
      <c r="R56" s="33">
        <v>2</v>
      </c>
      <c r="S56" s="33" t="str">
        <f>IF(D56&gt;F56,"1","0")</f>
        <v>1</v>
      </c>
      <c r="T56" s="33" t="str">
        <f>IF(G56&gt;I56,"1","0")</f>
        <v>1</v>
      </c>
      <c r="U56" s="34" t="str">
        <f>IF(J56&gt;L56,"1","0")</f>
        <v>0</v>
      </c>
      <c r="V56" s="36"/>
      <c r="W56" s="3"/>
      <c r="X56" s="3"/>
      <c r="Y56" s="3"/>
    </row>
    <row r="57" spans="3:25" s="1" customFormat="1" ht="13.5">
      <c r="C57" s="6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"/>
      <c r="W57" s="3"/>
      <c r="X57" s="3"/>
      <c r="Y57" s="3"/>
    </row>
    <row r="58" spans="4:25" s="1" customFormat="1" ht="14.25" thickBo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"/>
      <c r="W58" s="3"/>
      <c r="X58" s="3"/>
      <c r="Y58" s="3"/>
    </row>
    <row r="59" spans="3:25" s="1" customFormat="1" ht="14.25" thickBot="1">
      <c r="C59" s="76" t="s">
        <v>189</v>
      </c>
      <c r="D59" s="101" t="str">
        <f>C60</f>
        <v>光明相模原</v>
      </c>
      <c r="E59" s="102"/>
      <c r="F59" s="103"/>
      <c r="G59" s="101" t="str">
        <f>C61</f>
        <v>県相模原</v>
      </c>
      <c r="H59" s="102"/>
      <c r="I59" s="103"/>
      <c r="J59" s="101" t="str">
        <f>C62</f>
        <v>城　　山</v>
      </c>
      <c r="K59" s="102"/>
      <c r="L59" s="103"/>
      <c r="M59" s="101" t="str">
        <f>C63</f>
        <v>秦野曽屋</v>
      </c>
      <c r="N59" s="102"/>
      <c r="O59" s="103"/>
      <c r="P59" s="9" t="s">
        <v>0</v>
      </c>
      <c r="Q59" s="9" t="str">
        <f>IF(SUM(Q60:Q63)=0,"得失","#E")</f>
        <v>得失</v>
      </c>
      <c r="R59" s="9" t="s">
        <v>33</v>
      </c>
      <c r="S59" s="10"/>
      <c r="T59" s="10"/>
      <c r="U59" s="11"/>
      <c r="V59" s="6"/>
      <c r="W59" s="3"/>
      <c r="X59" s="3"/>
      <c r="Y59" s="3"/>
    </row>
    <row r="60" spans="2:25" s="1" customFormat="1" ht="14.25" thickTop="1">
      <c r="B60" s="1">
        <v>1</v>
      </c>
      <c r="C60" s="80" t="s">
        <v>190</v>
      </c>
      <c r="D60" s="104"/>
      <c r="E60" s="105"/>
      <c r="F60" s="106"/>
      <c r="G60" s="15">
        <v>9</v>
      </c>
      <c r="H60" s="16" t="s">
        <v>58</v>
      </c>
      <c r="I60" s="17">
        <v>2</v>
      </c>
      <c r="J60" s="15">
        <v>9</v>
      </c>
      <c r="K60" s="16" t="s">
        <v>58</v>
      </c>
      <c r="L60" s="17">
        <v>2</v>
      </c>
      <c r="M60" s="15">
        <v>11</v>
      </c>
      <c r="N60" s="16" t="s">
        <v>58</v>
      </c>
      <c r="O60" s="18">
        <v>0</v>
      </c>
      <c r="P60" s="19">
        <f>S60+T60+U60</f>
        <v>3</v>
      </c>
      <c r="Q60" s="19">
        <f>(G60+J60+M60)-(I60+L60+O60)</f>
        <v>25</v>
      </c>
      <c r="R60" s="19">
        <v>1</v>
      </c>
      <c r="S60" s="19" t="str">
        <f>IF(G60&gt;I60,"1","0")</f>
        <v>1</v>
      </c>
      <c r="T60" s="19" t="str">
        <f>IF(J60&gt;L60,"1","0")</f>
        <v>1</v>
      </c>
      <c r="U60" s="20" t="str">
        <f>IF(M60&gt;O60,"1","0")</f>
        <v>1</v>
      </c>
      <c r="V60" s="6"/>
      <c r="W60" s="3"/>
      <c r="X60" s="3"/>
      <c r="Y60" s="3"/>
    </row>
    <row r="61" spans="2:25" s="1" customFormat="1" ht="13.5">
      <c r="B61" s="1">
        <v>2</v>
      </c>
      <c r="C61" s="80" t="s">
        <v>191</v>
      </c>
      <c r="D61" s="21">
        <v>2</v>
      </c>
      <c r="E61" s="22" t="s">
        <v>58</v>
      </c>
      <c r="F61" s="23">
        <v>9</v>
      </c>
      <c r="G61" s="107"/>
      <c r="H61" s="108"/>
      <c r="I61" s="109"/>
      <c r="J61" s="24">
        <v>5</v>
      </c>
      <c r="K61" s="22" t="s">
        <v>58</v>
      </c>
      <c r="L61" s="23">
        <v>3</v>
      </c>
      <c r="M61" s="24">
        <v>3</v>
      </c>
      <c r="N61" s="22" t="s">
        <v>58</v>
      </c>
      <c r="O61" s="25">
        <v>1</v>
      </c>
      <c r="P61" s="26">
        <f>S61+T61+U61</f>
        <v>2</v>
      </c>
      <c r="Q61" s="26">
        <f>(D61+J61+M61)-(F61+L61+O61)</f>
        <v>-3</v>
      </c>
      <c r="R61" s="26">
        <v>2</v>
      </c>
      <c r="S61" s="26" t="str">
        <f>IF(D61&gt;F61,"1","0")</f>
        <v>0</v>
      </c>
      <c r="T61" s="26" t="str">
        <f>IF(J61&gt;L61,"1","0")</f>
        <v>1</v>
      </c>
      <c r="U61" s="27" t="str">
        <f>IF(M61&gt;O61,"1","0")</f>
        <v>1</v>
      </c>
      <c r="V61" s="6"/>
      <c r="X61" s="3"/>
      <c r="Y61" s="3"/>
    </row>
    <row r="62" spans="2:25" s="1" customFormat="1" ht="13.5">
      <c r="B62" s="1">
        <v>3</v>
      </c>
      <c r="C62" s="14" t="s">
        <v>193</v>
      </c>
      <c r="D62" s="21">
        <v>2</v>
      </c>
      <c r="E62" s="22" t="s">
        <v>58</v>
      </c>
      <c r="F62" s="23">
        <v>9</v>
      </c>
      <c r="G62" s="24">
        <v>3</v>
      </c>
      <c r="H62" s="22" t="s">
        <v>58</v>
      </c>
      <c r="I62" s="23">
        <v>5</v>
      </c>
      <c r="J62" s="107"/>
      <c r="K62" s="108"/>
      <c r="L62" s="109"/>
      <c r="M62" s="24">
        <v>4</v>
      </c>
      <c r="N62" s="22" t="s">
        <v>58</v>
      </c>
      <c r="O62" s="25">
        <v>3</v>
      </c>
      <c r="P62" s="26">
        <f>S62+T62+U62</f>
        <v>1</v>
      </c>
      <c r="Q62" s="26">
        <f>(D62+G62+M62)-(F62+I62+O62)</f>
        <v>-8</v>
      </c>
      <c r="R62" s="26">
        <v>3</v>
      </c>
      <c r="S62" s="26" t="str">
        <f>IF(D62&gt;F62,"1","0")</f>
        <v>0</v>
      </c>
      <c r="T62" s="26" t="str">
        <f>IF(G62&gt;I62,"1","0")</f>
        <v>0</v>
      </c>
      <c r="U62" s="27" t="str">
        <f>IF(M62&gt;O62,"1","0")</f>
        <v>1</v>
      </c>
      <c r="V62" s="36"/>
      <c r="W62" s="3"/>
      <c r="X62" s="3"/>
      <c r="Y62" s="3"/>
    </row>
    <row r="63" spans="2:25" s="1" customFormat="1" ht="14.25" thickBot="1">
      <c r="B63" s="1">
        <v>4</v>
      </c>
      <c r="C63" s="28" t="s">
        <v>192</v>
      </c>
      <c r="D63" s="29">
        <v>0</v>
      </c>
      <c r="E63" s="30" t="s">
        <v>58</v>
      </c>
      <c r="F63" s="31">
        <v>11</v>
      </c>
      <c r="G63" s="32">
        <v>1</v>
      </c>
      <c r="H63" s="30" t="s">
        <v>58</v>
      </c>
      <c r="I63" s="31">
        <v>3</v>
      </c>
      <c r="J63" s="32">
        <v>3</v>
      </c>
      <c r="K63" s="30" t="s">
        <v>58</v>
      </c>
      <c r="L63" s="31">
        <v>4</v>
      </c>
      <c r="M63" s="98"/>
      <c r="N63" s="99"/>
      <c r="O63" s="100"/>
      <c r="P63" s="33">
        <f>S63+T63+U63</f>
        <v>0</v>
      </c>
      <c r="Q63" s="33">
        <f>(D63+G63+J63)-(F63+I63+L63)</f>
        <v>-14</v>
      </c>
      <c r="R63" s="33">
        <v>4</v>
      </c>
      <c r="S63" s="33" t="str">
        <f>IF(D63&gt;F63,"1","0")</f>
        <v>0</v>
      </c>
      <c r="T63" s="33" t="str">
        <f>IF(G63&gt;I63,"1","0")</f>
        <v>0</v>
      </c>
      <c r="U63" s="34" t="str">
        <f>IF(J63&gt;L63,"1","0")</f>
        <v>0</v>
      </c>
      <c r="V63" s="36"/>
      <c r="W63" s="3"/>
      <c r="X63" s="3"/>
      <c r="Y63" s="3"/>
    </row>
    <row r="64" spans="3:25" s="1" customFormat="1" ht="13.5">
      <c r="C64" s="6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6"/>
      <c r="W64" s="3"/>
      <c r="X64" s="3"/>
      <c r="Y64" s="3"/>
    </row>
    <row r="65" spans="3:25" s="1" customFormat="1" ht="14.25" thickBot="1">
      <c r="C65" s="67"/>
      <c r="D65" s="4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6"/>
      <c r="W65" s="3"/>
      <c r="X65" s="3"/>
      <c r="Y65" s="3"/>
    </row>
    <row r="66" spans="3:25" s="1" customFormat="1" ht="14.25" thickBot="1">
      <c r="C66" s="8" t="s">
        <v>197</v>
      </c>
      <c r="D66" s="116" t="str">
        <f>C67</f>
        <v>厚 木 西</v>
      </c>
      <c r="E66" s="117"/>
      <c r="F66" s="118"/>
      <c r="G66" s="116" t="str">
        <f>C68</f>
        <v>大 和 東</v>
      </c>
      <c r="H66" s="117"/>
      <c r="I66" s="118"/>
      <c r="J66" s="116" t="str">
        <f>C69</f>
        <v>麻 溝 台</v>
      </c>
      <c r="K66" s="117"/>
      <c r="L66" s="118"/>
      <c r="M66" s="110"/>
      <c r="N66" s="111"/>
      <c r="O66" s="112"/>
      <c r="P66" s="9" t="s">
        <v>0</v>
      </c>
      <c r="Q66" s="9" t="str">
        <f>IF(SUM(Q67:Q70)=0,"得失","#E")</f>
        <v>得失</v>
      </c>
      <c r="R66" s="9" t="s">
        <v>33</v>
      </c>
      <c r="S66" s="10"/>
      <c r="T66" s="10"/>
      <c r="U66" s="11"/>
      <c r="V66" s="6"/>
      <c r="W66" s="3"/>
      <c r="X66" s="3"/>
      <c r="Y66" s="3"/>
    </row>
    <row r="67" spans="2:25" s="1" customFormat="1" ht="14.25" thickTop="1">
      <c r="B67" s="1">
        <v>1</v>
      </c>
      <c r="C67" s="80" t="s">
        <v>194</v>
      </c>
      <c r="D67" s="104"/>
      <c r="E67" s="105"/>
      <c r="F67" s="106"/>
      <c r="G67" s="15">
        <v>5</v>
      </c>
      <c r="H67" s="16" t="s">
        <v>58</v>
      </c>
      <c r="I67" s="17">
        <v>4</v>
      </c>
      <c r="J67" s="15">
        <v>9</v>
      </c>
      <c r="K67" s="16" t="s">
        <v>58</v>
      </c>
      <c r="L67" s="17">
        <v>8</v>
      </c>
      <c r="M67" s="73"/>
      <c r="N67" s="35"/>
      <c r="O67" s="74"/>
      <c r="P67" s="19">
        <f>S67+T67+U67</f>
        <v>2</v>
      </c>
      <c r="Q67" s="19">
        <f>(G67+J67+M67)-(I67+L67+O67)</f>
        <v>2</v>
      </c>
      <c r="R67" s="19">
        <v>1</v>
      </c>
      <c r="S67" s="19" t="str">
        <f>IF(G67&gt;I67,"1","0")</f>
        <v>1</v>
      </c>
      <c r="T67" s="19" t="str">
        <f>IF(J67&gt;L67,"1","0")</f>
        <v>1</v>
      </c>
      <c r="U67" s="20" t="str">
        <f>IF(M67&gt;O67,"1","0")</f>
        <v>0</v>
      </c>
      <c r="V67" s="6"/>
      <c r="W67" s="3"/>
      <c r="X67" s="3"/>
      <c r="Y67" s="3"/>
    </row>
    <row r="68" spans="2:25" s="1" customFormat="1" ht="13.5">
      <c r="B68" s="1">
        <v>2</v>
      </c>
      <c r="C68" s="14" t="s">
        <v>195</v>
      </c>
      <c r="D68" s="21">
        <v>4</v>
      </c>
      <c r="E68" s="22" t="s">
        <v>58</v>
      </c>
      <c r="F68" s="23">
        <v>5</v>
      </c>
      <c r="G68" s="107"/>
      <c r="H68" s="108"/>
      <c r="I68" s="109"/>
      <c r="J68" s="24">
        <v>3</v>
      </c>
      <c r="K68" s="22" t="s">
        <v>58</v>
      </c>
      <c r="L68" s="23">
        <v>2</v>
      </c>
      <c r="M68" s="73"/>
      <c r="N68" s="35"/>
      <c r="O68" s="74"/>
      <c r="P68" s="26">
        <f>S68+T68+U68</f>
        <v>1</v>
      </c>
      <c r="Q68" s="26">
        <f>(D68+J68+M68)-(F68+L68+O68)</f>
        <v>0</v>
      </c>
      <c r="R68" s="26">
        <v>2</v>
      </c>
      <c r="S68" s="26" t="str">
        <f>IF(D68&gt;F68,"1","0")</f>
        <v>0</v>
      </c>
      <c r="T68" s="26" t="str">
        <f>IF(J68&gt;L68,"1","0")</f>
        <v>1</v>
      </c>
      <c r="U68" s="27" t="str">
        <f>IF(M68&gt;O68,"1","0")</f>
        <v>0</v>
      </c>
      <c r="V68" s="6"/>
      <c r="W68" s="3"/>
      <c r="X68" s="3"/>
      <c r="Y68" s="3"/>
    </row>
    <row r="69" spans="2:25" s="1" customFormat="1" ht="14.25" thickBot="1">
      <c r="B69" s="1">
        <v>3</v>
      </c>
      <c r="C69" s="28" t="s">
        <v>196</v>
      </c>
      <c r="D69" s="29">
        <v>8</v>
      </c>
      <c r="E69" s="30" t="s">
        <v>58</v>
      </c>
      <c r="F69" s="31">
        <v>9</v>
      </c>
      <c r="G69" s="32">
        <v>2</v>
      </c>
      <c r="H69" s="30" t="s">
        <v>58</v>
      </c>
      <c r="I69" s="31">
        <v>3</v>
      </c>
      <c r="J69" s="98"/>
      <c r="K69" s="99"/>
      <c r="L69" s="114"/>
      <c r="M69" s="73"/>
      <c r="N69" s="35"/>
      <c r="O69" s="74"/>
      <c r="P69" s="33">
        <f>S69+T69+U69</f>
        <v>0</v>
      </c>
      <c r="Q69" s="33">
        <f>(D69+G69+M69)-(F69+I69+O69)</f>
        <v>-2</v>
      </c>
      <c r="R69" s="33">
        <v>3</v>
      </c>
      <c r="S69" s="26" t="str">
        <f>IF(D69&gt;F69,"1","0")</f>
        <v>0</v>
      </c>
      <c r="T69" s="26" t="str">
        <f>IF(G69&gt;I69,"1","0")</f>
        <v>0</v>
      </c>
      <c r="U69" s="27" t="str">
        <f>IF(M69&gt;O69,"1","0")</f>
        <v>0</v>
      </c>
      <c r="V69" s="6"/>
      <c r="W69" s="3"/>
      <c r="X69" s="3"/>
      <c r="Y69" s="3"/>
    </row>
    <row r="70" spans="3:25" s="1" customFormat="1" ht="13.5">
      <c r="C70" s="67"/>
      <c r="D70" s="4"/>
      <c r="E70" s="37"/>
      <c r="F70" s="37"/>
      <c r="G70" s="37"/>
      <c r="H70" s="37"/>
      <c r="I70" s="37"/>
      <c r="J70" s="3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6"/>
      <c r="W70" s="3"/>
      <c r="X70" s="3"/>
      <c r="Y70" s="3"/>
    </row>
  </sheetData>
  <mergeCells count="80">
    <mergeCell ref="M66:O66"/>
    <mergeCell ref="M56:O56"/>
    <mergeCell ref="J59:L59"/>
    <mergeCell ref="M59:O59"/>
    <mergeCell ref="M63:O63"/>
    <mergeCell ref="J66:L66"/>
    <mergeCell ref="D60:F60"/>
    <mergeCell ref="G19:I19"/>
    <mergeCell ref="J20:L20"/>
    <mergeCell ref="M21:O21"/>
    <mergeCell ref="G26:I26"/>
    <mergeCell ref="D24:F24"/>
    <mergeCell ref="G24:I24"/>
    <mergeCell ref="J24:L24"/>
    <mergeCell ref="M24:O24"/>
    <mergeCell ref="D25:F25"/>
    <mergeCell ref="G12:I12"/>
    <mergeCell ref="J13:L13"/>
    <mergeCell ref="M14:O14"/>
    <mergeCell ref="D18:F18"/>
    <mergeCell ref="D17:F17"/>
    <mergeCell ref="G17:I17"/>
    <mergeCell ref="J17:L17"/>
    <mergeCell ref="M17:O17"/>
    <mergeCell ref="M7:O7"/>
    <mergeCell ref="D11:F11"/>
    <mergeCell ref="D10:F10"/>
    <mergeCell ref="G10:I10"/>
    <mergeCell ref="J10:L10"/>
    <mergeCell ref="M10:O10"/>
    <mergeCell ref="J6:L6"/>
    <mergeCell ref="D3:F3"/>
    <mergeCell ref="G3:I3"/>
    <mergeCell ref="J3:L3"/>
    <mergeCell ref="M3:O3"/>
    <mergeCell ref="D4:F4"/>
    <mergeCell ref="G5:I5"/>
    <mergeCell ref="C1:P1"/>
    <mergeCell ref="J27:L27"/>
    <mergeCell ref="M28:O28"/>
    <mergeCell ref="D31:F31"/>
    <mergeCell ref="G31:I31"/>
    <mergeCell ref="J31:L31"/>
    <mergeCell ref="M31:O31"/>
    <mergeCell ref="D32:F32"/>
    <mergeCell ref="J34:L34"/>
    <mergeCell ref="M35:O35"/>
    <mergeCell ref="D38:F38"/>
    <mergeCell ref="G38:I38"/>
    <mergeCell ref="J38:L38"/>
    <mergeCell ref="M38:O38"/>
    <mergeCell ref="G33:I33"/>
    <mergeCell ref="D39:F39"/>
    <mergeCell ref="G40:I40"/>
    <mergeCell ref="M42:O42"/>
    <mergeCell ref="D45:F45"/>
    <mergeCell ref="G45:I45"/>
    <mergeCell ref="J45:L45"/>
    <mergeCell ref="J41:L41"/>
    <mergeCell ref="M45:O45"/>
    <mergeCell ref="D46:F46"/>
    <mergeCell ref="G47:I47"/>
    <mergeCell ref="M49:O49"/>
    <mergeCell ref="D52:F52"/>
    <mergeCell ref="G52:I52"/>
    <mergeCell ref="J52:L52"/>
    <mergeCell ref="J48:L48"/>
    <mergeCell ref="M52:O52"/>
    <mergeCell ref="D53:F53"/>
    <mergeCell ref="G54:I54"/>
    <mergeCell ref="J55:L55"/>
    <mergeCell ref="D59:F59"/>
    <mergeCell ref="G59:I59"/>
    <mergeCell ref="D67:F67"/>
    <mergeCell ref="G68:I68"/>
    <mergeCell ref="J69:L69"/>
    <mergeCell ref="G61:I61"/>
    <mergeCell ref="J62:L62"/>
    <mergeCell ref="D66:F66"/>
    <mergeCell ref="G66:I6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B1:Y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41" customWidth="1"/>
    <col min="2" max="2" width="2.00390625" style="41" customWidth="1"/>
    <col min="3" max="3" width="15.625" style="68" customWidth="1"/>
    <col min="4" max="17" width="4.625" style="46" customWidth="1"/>
    <col min="18" max="18" width="4.25390625" style="46" customWidth="1"/>
    <col min="19" max="21" width="4.50390625" style="46" hidden="1" customWidth="1"/>
    <col min="22" max="23" width="4.50390625" style="41" customWidth="1"/>
    <col min="24" max="16384" width="9.00390625" style="41" customWidth="1"/>
  </cols>
  <sheetData>
    <row r="1" spans="3:21" ht="18.75">
      <c r="C1" s="113" t="s">
        <v>126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3"/>
      <c r="R1" s="43"/>
      <c r="S1" s="43"/>
      <c r="T1" s="43"/>
      <c r="U1" s="43"/>
    </row>
    <row r="2" spans="3:21" ht="19.5" thickBot="1">
      <c r="C2" s="7" t="s">
        <v>32</v>
      </c>
      <c r="D2" s="4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</row>
    <row r="3" spans="3:25" s="1" customFormat="1" ht="14.25" thickBot="1">
      <c r="C3" s="76" t="s">
        <v>103</v>
      </c>
      <c r="D3" s="101" t="str">
        <f>C4</f>
        <v>相　　洋</v>
      </c>
      <c r="E3" s="102"/>
      <c r="F3" s="103"/>
      <c r="G3" s="101" t="str">
        <f>C5</f>
        <v>旭　　丘</v>
      </c>
      <c r="H3" s="102"/>
      <c r="I3" s="103"/>
      <c r="J3" s="101" t="str">
        <f>C6</f>
        <v>大　　原</v>
      </c>
      <c r="K3" s="102"/>
      <c r="L3" s="103"/>
      <c r="M3" s="101" t="str">
        <f>C7</f>
        <v>平塚工科</v>
      </c>
      <c r="N3" s="102"/>
      <c r="O3" s="103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  <c r="V3" s="6"/>
      <c r="X3" s="12"/>
      <c r="Y3" s="13"/>
    </row>
    <row r="4" spans="2:25" s="1" customFormat="1" ht="14.25" thickTop="1">
      <c r="B4" s="1">
        <v>1</v>
      </c>
      <c r="C4" s="80" t="s">
        <v>105</v>
      </c>
      <c r="D4" s="104"/>
      <c r="E4" s="105"/>
      <c r="F4" s="106"/>
      <c r="G4" s="15">
        <v>30</v>
      </c>
      <c r="H4" s="16" t="s">
        <v>58</v>
      </c>
      <c r="I4" s="17">
        <v>0</v>
      </c>
      <c r="J4" s="15">
        <v>10</v>
      </c>
      <c r="K4" s="16" t="s">
        <v>58</v>
      </c>
      <c r="L4" s="17">
        <v>0</v>
      </c>
      <c r="M4" s="15">
        <v>8</v>
      </c>
      <c r="N4" s="16" t="s">
        <v>58</v>
      </c>
      <c r="O4" s="18">
        <v>1</v>
      </c>
      <c r="P4" s="19">
        <f>S4+T4+U4</f>
        <v>3</v>
      </c>
      <c r="Q4" s="19">
        <f>(G4+J4+M4)-(I4+L4+O4)</f>
        <v>47</v>
      </c>
      <c r="R4" s="19">
        <v>1</v>
      </c>
      <c r="S4" s="19" t="str">
        <f>IF(G4&gt;I4,"1","0")</f>
        <v>1</v>
      </c>
      <c r="T4" s="19" t="str">
        <f>IF(J4&gt;L4,"1","0")</f>
        <v>1</v>
      </c>
      <c r="U4" s="20" t="str">
        <f>IF(M4&gt;O4,"1","0")</f>
        <v>1</v>
      </c>
      <c r="V4" s="6"/>
      <c r="W4" s="3"/>
      <c r="Y4" s="13"/>
    </row>
    <row r="5" spans="2:25" s="1" customFormat="1" ht="13.5">
      <c r="B5" s="1">
        <v>2</v>
      </c>
      <c r="C5" s="14" t="s">
        <v>106</v>
      </c>
      <c r="D5" s="21">
        <v>0</v>
      </c>
      <c r="E5" s="22" t="s">
        <v>58</v>
      </c>
      <c r="F5" s="23">
        <v>30</v>
      </c>
      <c r="G5" s="107"/>
      <c r="H5" s="108"/>
      <c r="I5" s="109"/>
      <c r="J5" s="24">
        <v>5</v>
      </c>
      <c r="K5" s="22" t="s">
        <v>58</v>
      </c>
      <c r="L5" s="23">
        <v>7</v>
      </c>
      <c r="M5" s="24">
        <v>0</v>
      </c>
      <c r="N5" s="22" t="s">
        <v>58</v>
      </c>
      <c r="O5" s="25">
        <v>28</v>
      </c>
      <c r="P5" s="26">
        <f>S5+T5+U5</f>
        <v>0</v>
      </c>
      <c r="Q5" s="26">
        <f>(D5+J5+M5)-(F5+L5+O5)</f>
        <v>-60</v>
      </c>
      <c r="R5" s="26">
        <v>4</v>
      </c>
      <c r="S5" s="26" t="str">
        <f>IF(D5&gt;F5,"1","0")</f>
        <v>0</v>
      </c>
      <c r="T5" s="26" t="str">
        <f>IF(J5&gt;L5,"1","0")</f>
        <v>0</v>
      </c>
      <c r="U5" s="27" t="str">
        <f>IF(M5&gt;O5,"1","0")</f>
        <v>0</v>
      </c>
      <c r="V5" s="6"/>
      <c r="W5" s="3"/>
      <c r="X5" s="13"/>
      <c r="Y5" s="13"/>
    </row>
    <row r="6" spans="2:25" s="1" customFormat="1" ht="13.5">
      <c r="B6" s="1">
        <v>3</v>
      </c>
      <c r="C6" s="14" t="s">
        <v>107</v>
      </c>
      <c r="D6" s="21">
        <v>0</v>
      </c>
      <c r="E6" s="22" t="s">
        <v>58</v>
      </c>
      <c r="F6" s="23">
        <v>10</v>
      </c>
      <c r="G6" s="24">
        <v>7</v>
      </c>
      <c r="H6" s="22" t="s">
        <v>58</v>
      </c>
      <c r="I6" s="23">
        <v>5</v>
      </c>
      <c r="J6" s="107"/>
      <c r="K6" s="108"/>
      <c r="L6" s="109"/>
      <c r="M6" s="24">
        <v>5</v>
      </c>
      <c r="N6" s="22" t="s">
        <v>58</v>
      </c>
      <c r="O6" s="25">
        <v>6</v>
      </c>
      <c r="P6" s="26">
        <f>S6+T6+U6</f>
        <v>1</v>
      </c>
      <c r="Q6" s="26">
        <f>(D6+G6+M6)-(F6+I6+O6)</f>
        <v>-9</v>
      </c>
      <c r="R6" s="26">
        <v>3</v>
      </c>
      <c r="S6" s="26" t="str">
        <f>IF(D6&gt;F6,"1","0")</f>
        <v>0</v>
      </c>
      <c r="T6" s="26" t="str">
        <f>IF(G6&gt;I6,"1","0")</f>
        <v>1</v>
      </c>
      <c r="U6" s="27" t="str">
        <f>IF(M6&gt;O6,"1","0")</f>
        <v>0</v>
      </c>
      <c r="V6" s="6"/>
      <c r="W6" s="3"/>
      <c r="X6" s="3"/>
      <c r="Y6" s="3"/>
    </row>
    <row r="7" spans="2:25" s="1" customFormat="1" ht="14.25" thickBot="1">
      <c r="B7" s="1">
        <v>4</v>
      </c>
      <c r="C7" s="81" t="s">
        <v>104</v>
      </c>
      <c r="D7" s="29">
        <v>1</v>
      </c>
      <c r="E7" s="30" t="s">
        <v>58</v>
      </c>
      <c r="F7" s="31">
        <v>8</v>
      </c>
      <c r="G7" s="32">
        <v>28</v>
      </c>
      <c r="H7" s="30" t="s">
        <v>58</v>
      </c>
      <c r="I7" s="31">
        <v>0</v>
      </c>
      <c r="J7" s="32">
        <v>6</v>
      </c>
      <c r="K7" s="30" t="s">
        <v>58</v>
      </c>
      <c r="L7" s="31">
        <v>5</v>
      </c>
      <c r="M7" s="98"/>
      <c r="N7" s="99"/>
      <c r="O7" s="100"/>
      <c r="P7" s="33">
        <f>S7+T7+U7</f>
        <v>2</v>
      </c>
      <c r="Q7" s="33">
        <f>(D7+G7+J7)-(F7+I7+L7)</f>
        <v>22</v>
      </c>
      <c r="R7" s="33">
        <v>2</v>
      </c>
      <c r="S7" s="33" t="str">
        <f>IF(D7&gt;F7,"1","0")</f>
        <v>0</v>
      </c>
      <c r="T7" s="33" t="str">
        <f>IF(G7&gt;I7,"1","0")</f>
        <v>1</v>
      </c>
      <c r="U7" s="34" t="str">
        <f>IF(J7&gt;L7,"1","0")</f>
        <v>1</v>
      </c>
      <c r="V7" s="6"/>
      <c r="W7" s="3"/>
      <c r="X7" s="3"/>
      <c r="Y7" s="3"/>
    </row>
    <row r="8" spans="3:25" s="1" customFormat="1" ht="13.5">
      <c r="C8" s="6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X8" s="3"/>
      <c r="Y8" s="3"/>
    </row>
    <row r="9" spans="4:25" s="1" customFormat="1" ht="14.25" thickBo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  <c r="W9" s="3"/>
      <c r="X9" s="3"/>
      <c r="Y9" s="3"/>
    </row>
    <row r="10" spans="3:25" s="1" customFormat="1" ht="14.25" thickBot="1">
      <c r="C10" s="77" t="s">
        <v>108</v>
      </c>
      <c r="D10" s="101" t="str">
        <f>C11</f>
        <v>平塚学園</v>
      </c>
      <c r="E10" s="102"/>
      <c r="F10" s="103"/>
      <c r="G10" s="101" t="str">
        <f>C12</f>
        <v>神田・五領ｹ台</v>
      </c>
      <c r="H10" s="102"/>
      <c r="I10" s="103"/>
      <c r="J10" s="101" t="str">
        <f>C13</f>
        <v>西　　湘</v>
      </c>
      <c r="K10" s="102"/>
      <c r="L10" s="103"/>
      <c r="M10" s="101" t="str">
        <f>C14</f>
        <v>小 田 原</v>
      </c>
      <c r="N10" s="102"/>
      <c r="O10" s="103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  <c r="V10" s="6"/>
      <c r="W10" s="3"/>
      <c r="X10" s="3"/>
      <c r="Y10" s="3"/>
    </row>
    <row r="11" spans="2:25" s="1" customFormat="1" ht="14.25" thickTop="1">
      <c r="B11" s="1">
        <v>1</v>
      </c>
      <c r="C11" s="80" t="s">
        <v>109</v>
      </c>
      <c r="D11" s="104"/>
      <c r="E11" s="105"/>
      <c r="F11" s="106"/>
      <c r="G11" s="15">
        <v>7</v>
      </c>
      <c r="H11" s="16" t="s">
        <v>58</v>
      </c>
      <c r="I11" s="17">
        <v>2</v>
      </c>
      <c r="J11" s="15">
        <v>8</v>
      </c>
      <c r="K11" s="16" t="s">
        <v>58</v>
      </c>
      <c r="L11" s="17">
        <v>1</v>
      </c>
      <c r="M11" s="15">
        <v>7</v>
      </c>
      <c r="N11" s="16" t="s">
        <v>58</v>
      </c>
      <c r="O11" s="18">
        <v>0</v>
      </c>
      <c r="P11" s="19">
        <f>S11+T11+U11</f>
        <v>3</v>
      </c>
      <c r="Q11" s="19">
        <f>(G11+J11+M11)-(I11+L11+O11)</f>
        <v>19</v>
      </c>
      <c r="R11" s="19">
        <v>1</v>
      </c>
      <c r="S11" s="19" t="str">
        <f>IF(G11&gt;I11,"1","0")</f>
        <v>1</v>
      </c>
      <c r="T11" s="19" t="str">
        <f>IF(J11&gt;L11,"1","0")</f>
        <v>1</v>
      </c>
      <c r="U11" s="20" t="str">
        <f>IF(M11&gt;O11,"1","0")</f>
        <v>1</v>
      </c>
      <c r="V11" s="6"/>
      <c r="W11" s="3"/>
      <c r="Y11" s="3"/>
    </row>
    <row r="12" spans="2:25" s="1" customFormat="1" ht="13.5">
      <c r="B12" s="1">
        <v>2</v>
      </c>
      <c r="C12" s="14" t="s">
        <v>110</v>
      </c>
      <c r="D12" s="21">
        <v>2</v>
      </c>
      <c r="E12" s="22" t="s">
        <v>58</v>
      </c>
      <c r="F12" s="23">
        <v>7</v>
      </c>
      <c r="G12" s="107"/>
      <c r="H12" s="108"/>
      <c r="I12" s="109"/>
      <c r="J12" s="24">
        <v>2</v>
      </c>
      <c r="K12" s="22" t="s">
        <v>58</v>
      </c>
      <c r="L12" s="23">
        <v>10</v>
      </c>
      <c r="M12" s="24">
        <v>4</v>
      </c>
      <c r="N12" s="22" t="s">
        <v>58</v>
      </c>
      <c r="O12" s="25">
        <v>5</v>
      </c>
      <c r="P12" s="26">
        <f>S12+T12+U12</f>
        <v>0</v>
      </c>
      <c r="Q12" s="26">
        <f>(D12+J12+M12)-(F12+L12+O12)</f>
        <v>-14</v>
      </c>
      <c r="R12" s="26">
        <v>4</v>
      </c>
      <c r="S12" s="26" t="str">
        <f>IF(D12&gt;F12,"1","0")</f>
        <v>0</v>
      </c>
      <c r="T12" s="26" t="str">
        <f>IF(J12&gt;L12,"1","0")</f>
        <v>0</v>
      </c>
      <c r="U12" s="27" t="str">
        <f>IF(M12&gt;O12,"1","0")</f>
        <v>0</v>
      </c>
      <c r="V12" s="6"/>
      <c r="W12" s="3"/>
      <c r="X12" s="3"/>
      <c r="Y12" s="3"/>
    </row>
    <row r="13" spans="2:25" s="1" customFormat="1" ht="13.5">
      <c r="B13" s="1">
        <v>3</v>
      </c>
      <c r="C13" s="80" t="s">
        <v>111</v>
      </c>
      <c r="D13" s="21">
        <v>1</v>
      </c>
      <c r="E13" s="22" t="s">
        <v>58</v>
      </c>
      <c r="F13" s="23">
        <v>8</v>
      </c>
      <c r="G13" s="24">
        <v>10</v>
      </c>
      <c r="H13" s="22" t="s">
        <v>58</v>
      </c>
      <c r="I13" s="23">
        <v>2</v>
      </c>
      <c r="J13" s="107"/>
      <c r="K13" s="108"/>
      <c r="L13" s="109"/>
      <c r="M13" s="24">
        <v>4</v>
      </c>
      <c r="N13" s="22" t="s">
        <v>58</v>
      </c>
      <c r="O13" s="25">
        <v>2</v>
      </c>
      <c r="P13" s="26">
        <f>S13+T13+U13</f>
        <v>2</v>
      </c>
      <c r="Q13" s="26">
        <f>(D13+G13+M13)-(F13+I13+O13)</f>
        <v>3</v>
      </c>
      <c r="R13" s="26">
        <v>2</v>
      </c>
      <c r="S13" s="26" t="str">
        <f>IF(D13&gt;F13,"1","0")</f>
        <v>0</v>
      </c>
      <c r="T13" s="26" t="str">
        <f>IF(G13&gt;I13,"1","0")</f>
        <v>1</v>
      </c>
      <c r="U13" s="27" t="str">
        <f>IF(M13&gt;O13,"1","0")</f>
        <v>1</v>
      </c>
      <c r="V13" s="6"/>
      <c r="W13" s="3"/>
      <c r="X13" s="3"/>
      <c r="Y13" s="3"/>
    </row>
    <row r="14" spans="2:25" s="1" customFormat="1" ht="14.25" thickBot="1">
      <c r="B14" s="1">
        <v>4</v>
      </c>
      <c r="C14" s="28" t="s">
        <v>112</v>
      </c>
      <c r="D14" s="29">
        <v>0</v>
      </c>
      <c r="E14" s="30" t="s">
        <v>58</v>
      </c>
      <c r="F14" s="31">
        <v>7</v>
      </c>
      <c r="G14" s="32">
        <v>5</v>
      </c>
      <c r="H14" s="30" t="s">
        <v>58</v>
      </c>
      <c r="I14" s="31">
        <v>4</v>
      </c>
      <c r="J14" s="32">
        <v>2</v>
      </c>
      <c r="K14" s="30" t="s">
        <v>58</v>
      </c>
      <c r="L14" s="31">
        <v>4</v>
      </c>
      <c r="M14" s="98"/>
      <c r="N14" s="99"/>
      <c r="O14" s="100"/>
      <c r="P14" s="33">
        <f>S14+T14+U14</f>
        <v>1</v>
      </c>
      <c r="Q14" s="33">
        <f>(D14+G14+J14)-(F14+I14+L14)</f>
        <v>-8</v>
      </c>
      <c r="R14" s="33">
        <v>3</v>
      </c>
      <c r="S14" s="33" t="str">
        <f>IF(D14&gt;F14,"1","0")</f>
        <v>0</v>
      </c>
      <c r="T14" s="33" t="str">
        <f>IF(G14&gt;I14,"1","0")</f>
        <v>1</v>
      </c>
      <c r="U14" s="34" t="str">
        <f>IF(J14&gt;L14,"1","0")</f>
        <v>0</v>
      </c>
      <c r="V14" s="6"/>
      <c r="W14" s="3"/>
      <c r="X14" s="3"/>
      <c r="Y14" s="3"/>
    </row>
    <row r="15" spans="3:25" s="1" customFormat="1" ht="13.5">
      <c r="C15" s="6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spans="4:25" s="1" customFormat="1" ht="14.25" thickBo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  <c r="Y16" s="3"/>
    </row>
    <row r="17" spans="3:25" s="1" customFormat="1" ht="14.25" thickBot="1">
      <c r="C17" s="76" t="s">
        <v>113</v>
      </c>
      <c r="D17" s="101" t="str">
        <f>C18</f>
        <v>平塚江南</v>
      </c>
      <c r="E17" s="102"/>
      <c r="F17" s="103"/>
      <c r="G17" s="101" t="str">
        <f>C19</f>
        <v>城北工業</v>
      </c>
      <c r="H17" s="102"/>
      <c r="I17" s="103"/>
      <c r="J17" s="101" t="str">
        <f>C20</f>
        <v>二　　宮</v>
      </c>
      <c r="K17" s="102"/>
      <c r="L17" s="103"/>
      <c r="M17" s="101" t="str">
        <f>C21</f>
        <v>山　　北</v>
      </c>
      <c r="N17" s="102"/>
      <c r="O17" s="103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  <c r="V17" s="6"/>
      <c r="W17" s="3"/>
      <c r="X17" s="3"/>
      <c r="Y17" s="3"/>
    </row>
    <row r="18" spans="2:25" s="1" customFormat="1" ht="14.25" thickTop="1">
      <c r="B18" s="1">
        <v>1</v>
      </c>
      <c r="C18" s="80" t="s">
        <v>114</v>
      </c>
      <c r="D18" s="104"/>
      <c r="E18" s="105"/>
      <c r="F18" s="106"/>
      <c r="G18" s="15">
        <v>12</v>
      </c>
      <c r="H18" s="16" t="s">
        <v>58</v>
      </c>
      <c r="I18" s="17">
        <v>0</v>
      </c>
      <c r="J18" s="15">
        <v>4</v>
      </c>
      <c r="K18" s="16" t="s">
        <v>58</v>
      </c>
      <c r="L18" s="17">
        <v>5</v>
      </c>
      <c r="M18" s="15">
        <v>4</v>
      </c>
      <c r="N18" s="16" t="s">
        <v>58</v>
      </c>
      <c r="O18" s="18">
        <v>3</v>
      </c>
      <c r="P18" s="19">
        <f>S18+T18+U18</f>
        <v>2</v>
      </c>
      <c r="Q18" s="19">
        <f>(G18+J18+M18)-(I18+L18+O18)</f>
        <v>12</v>
      </c>
      <c r="R18" s="19">
        <v>1</v>
      </c>
      <c r="S18" s="19" t="str">
        <f>IF(G18&gt;I18,"1","0")</f>
        <v>1</v>
      </c>
      <c r="T18" s="19" t="str">
        <f>IF(J18&gt;L18,"1","0")</f>
        <v>0</v>
      </c>
      <c r="U18" s="20" t="str">
        <f>IF(M18&gt;O18,"1","0")</f>
        <v>1</v>
      </c>
      <c r="V18" s="6"/>
      <c r="W18" s="3"/>
      <c r="X18" s="3"/>
      <c r="Y18" s="3"/>
    </row>
    <row r="19" spans="2:25" s="1" customFormat="1" ht="13.5">
      <c r="B19" s="1">
        <v>2</v>
      </c>
      <c r="C19" s="14" t="s">
        <v>115</v>
      </c>
      <c r="D19" s="21">
        <v>0</v>
      </c>
      <c r="E19" s="22" t="s">
        <v>58</v>
      </c>
      <c r="F19" s="23">
        <v>12</v>
      </c>
      <c r="G19" s="107"/>
      <c r="H19" s="108"/>
      <c r="I19" s="109"/>
      <c r="J19" s="24">
        <v>12</v>
      </c>
      <c r="K19" s="22" t="s">
        <v>58</v>
      </c>
      <c r="L19" s="23">
        <v>5</v>
      </c>
      <c r="M19" s="24">
        <v>0</v>
      </c>
      <c r="N19" s="22" t="s">
        <v>58</v>
      </c>
      <c r="O19" s="25">
        <v>13</v>
      </c>
      <c r="P19" s="26">
        <f>S19+T19+U19</f>
        <v>1</v>
      </c>
      <c r="Q19" s="26">
        <f>(D19+J19+M19)-(F19+L19+O19)</f>
        <v>-18</v>
      </c>
      <c r="R19" s="26">
        <v>3</v>
      </c>
      <c r="S19" s="26" t="str">
        <f>IF(D19&gt;F19,"1","0")</f>
        <v>0</v>
      </c>
      <c r="T19" s="26" t="str">
        <f>IF(J19&gt;L19,"1","0")</f>
        <v>1</v>
      </c>
      <c r="U19" s="27" t="str">
        <f>IF(M19&gt;O19,"1","0")</f>
        <v>0</v>
      </c>
      <c r="V19" s="6"/>
      <c r="W19" s="3"/>
      <c r="X19" s="3"/>
      <c r="Y19" s="3"/>
    </row>
    <row r="20" spans="2:25" s="1" customFormat="1" ht="13.5">
      <c r="B20" s="1">
        <v>3</v>
      </c>
      <c r="C20" s="14" t="s">
        <v>116</v>
      </c>
      <c r="D20" s="21">
        <v>5</v>
      </c>
      <c r="E20" s="22" t="s">
        <v>58</v>
      </c>
      <c r="F20" s="23">
        <v>4</v>
      </c>
      <c r="G20" s="24">
        <v>5</v>
      </c>
      <c r="H20" s="22" t="s">
        <v>58</v>
      </c>
      <c r="I20" s="23">
        <v>12</v>
      </c>
      <c r="J20" s="107"/>
      <c r="K20" s="108"/>
      <c r="L20" s="109"/>
      <c r="M20" s="24">
        <v>3</v>
      </c>
      <c r="N20" s="22" t="s">
        <v>58</v>
      </c>
      <c r="O20" s="25">
        <v>5</v>
      </c>
      <c r="P20" s="26">
        <f>S20+T20+U20</f>
        <v>1</v>
      </c>
      <c r="Q20" s="26">
        <f>(D20+G20+M20)-(F20+I20+O20)</f>
        <v>-8</v>
      </c>
      <c r="R20" s="26">
        <v>4</v>
      </c>
      <c r="S20" s="26" t="str">
        <f>IF(D20&gt;F20,"1","0")</f>
        <v>1</v>
      </c>
      <c r="T20" s="26" t="str">
        <f>IF(G20&gt;I20,"1","0")</f>
        <v>0</v>
      </c>
      <c r="U20" s="27" t="str">
        <f>IF(M20&gt;O20,"1","0")</f>
        <v>0</v>
      </c>
      <c r="V20" s="6"/>
      <c r="W20" s="3"/>
      <c r="X20" s="3"/>
      <c r="Y20" s="3"/>
    </row>
    <row r="21" spans="2:25" s="1" customFormat="1" ht="14.25" thickBot="1">
      <c r="B21" s="1">
        <v>4</v>
      </c>
      <c r="C21" s="81" t="s">
        <v>117</v>
      </c>
      <c r="D21" s="29">
        <v>3</v>
      </c>
      <c r="E21" s="30" t="s">
        <v>58</v>
      </c>
      <c r="F21" s="31">
        <v>4</v>
      </c>
      <c r="G21" s="32">
        <v>13</v>
      </c>
      <c r="H21" s="30" t="s">
        <v>58</v>
      </c>
      <c r="I21" s="31">
        <v>0</v>
      </c>
      <c r="J21" s="32">
        <v>5</v>
      </c>
      <c r="K21" s="30" t="s">
        <v>58</v>
      </c>
      <c r="L21" s="31">
        <v>3</v>
      </c>
      <c r="M21" s="98"/>
      <c r="N21" s="99"/>
      <c r="O21" s="100"/>
      <c r="P21" s="33">
        <f>S21+T21+U21</f>
        <v>2</v>
      </c>
      <c r="Q21" s="33">
        <f>(D21+G21+J21)-(F21+I21+L21)</f>
        <v>14</v>
      </c>
      <c r="R21" s="33">
        <v>2</v>
      </c>
      <c r="S21" s="33" t="str">
        <f>IF(D21&gt;F21,"1","0")</f>
        <v>0</v>
      </c>
      <c r="T21" s="33" t="str">
        <f>IF(G21&gt;I21,"1","0")</f>
        <v>1</v>
      </c>
      <c r="U21" s="34" t="str">
        <f>IF(J21&gt;L21,"1","0")</f>
        <v>1</v>
      </c>
      <c r="V21" s="6"/>
      <c r="W21" s="3"/>
      <c r="Y21" s="3"/>
    </row>
    <row r="22" spans="3:25" s="1" customFormat="1" ht="14.25" thickBot="1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6"/>
      <c r="W22" s="3"/>
      <c r="Y22" s="3"/>
    </row>
    <row r="23" spans="3:25" s="1" customFormat="1" ht="14.25" thickBot="1">
      <c r="C23" s="77" t="s">
        <v>118</v>
      </c>
      <c r="D23" s="101" t="str">
        <f>C24</f>
        <v>立花学園</v>
      </c>
      <c r="E23" s="102"/>
      <c r="F23" s="103"/>
      <c r="G23" s="101" t="str">
        <f>C25</f>
        <v>大　　井</v>
      </c>
      <c r="H23" s="102"/>
      <c r="I23" s="103"/>
      <c r="J23" s="101" t="str">
        <f>C26</f>
        <v>足　　柄</v>
      </c>
      <c r="K23" s="102"/>
      <c r="L23" s="103"/>
      <c r="M23" s="110"/>
      <c r="N23" s="111"/>
      <c r="O23" s="112"/>
      <c r="P23" s="9" t="s">
        <v>0</v>
      </c>
      <c r="Q23" s="9" t="str">
        <f>IF(SUM(Q24:Q27)=0,"得失","#E")</f>
        <v>得失</v>
      </c>
      <c r="R23" s="9" t="s">
        <v>33</v>
      </c>
      <c r="S23" s="10"/>
      <c r="T23" s="10"/>
      <c r="U23" s="11"/>
      <c r="V23" s="6"/>
      <c r="W23" s="3"/>
      <c r="X23" s="3"/>
      <c r="Y23" s="3"/>
    </row>
    <row r="24" spans="2:25" s="1" customFormat="1" ht="14.25" thickTop="1">
      <c r="B24" s="1">
        <v>1</v>
      </c>
      <c r="C24" s="80" t="s">
        <v>119</v>
      </c>
      <c r="D24" s="104"/>
      <c r="E24" s="105"/>
      <c r="F24" s="106"/>
      <c r="G24" s="15">
        <v>12</v>
      </c>
      <c r="H24" s="16" t="s">
        <v>58</v>
      </c>
      <c r="I24" s="17">
        <v>2</v>
      </c>
      <c r="J24" s="15">
        <v>3</v>
      </c>
      <c r="K24" s="16" t="s">
        <v>58</v>
      </c>
      <c r="L24" s="17">
        <v>2</v>
      </c>
      <c r="M24" s="73"/>
      <c r="N24" s="35"/>
      <c r="O24" s="74"/>
      <c r="P24" s="19">
        <f>S24+T24+U24</f>
        <v>2</v>
      </c>
      <c r="Q24" s="19">
        <f>(G24+J24+M24)-(I24+L24+O24)</f>
        <v>11</v>
      </c>
      <c r="R24" s="19">
        <v>1</v>
      </c>
      <c r="S24" s="19" t="str">
        <f>IF(G24&gt;I24,"1","0")</f>
        <v>1</v>
      </c>
      <c r="T24" s="19" t="str">
        <f>IF(J24&gt;L24,"1","0")</f>
        <v>1</v>
      </c>
      <c r="U24" s="20" t="str">
        <f>IF(M24&gt;O24,"1","0")</f>
        <v>0</v>
      </c>
      <c r="V24" s="6"/>
      <c r="W24" s="3"/>
      <c r="X24" s="3"/>
      <c r="Y24" s="3"/>
    </row>
    <row r="25" spans="2:25" s="1" customFormat="1" ht="13.5">
      <c r="B25" s="1">
        <v>2</v>
      </c>
      <c r="C25" s="14" t="s">
        <v>121</v>
      </c>
      <c r="D25" s="21">
        <v>2</v>
      </c>
      <c r="E25" s="22" t="s">
        <v>58</v>
      </c>
      <c r="F25" s="23">
        <v>12</v>
      </c>
      <c r="G25" s="107"/>
      <c r="H25" s="108"/>
      <c r="I25" s="109"/>
      <c r="J25" s="24">
        <v>1</v>
      </c>
      <c r="K25" s="22" t="s">
        <v>58</v>
      </c>
      <c r="L25" s="23">
        <v>17</v>
      </c>
      <c r="M25" s="73"/>
      <c r="N25" s="35"/>
      <c r="O25" s="74"/>
      <c r="P25" s="26">
        <f>S25+T25+U25</f>
        <v>0</v>
      </c>
      <c r="Q25" s="26">
        <f>(D25+J25+M25)-(F25+L25+O25)</f>
        <v>-26</v>
      </c>
      <c r="R25" s="26">
        <v>3</v>
      </c>
      <c r="S25" s="26" t="str">
        <f>IF(D25&gt;F25,"1","0")</f>
        <v>0</v>
      </c>
      <c r="T25" s="26" t="str">
        <f>IF(J25&gt;L25,"1","0")</f>
        <v>0</v>
      </c>
      <c r="U25" s="27" t="str">
        <f>IF(M25&gt;O25,"1","0")</f>
        <v>0</v>
      </c>
      <c r="V25" s="6"/>
      <c r="W25" s="3"/>
      <c r="X25" s="3"/>
      <c r="Y25" s="3"/>
    </row>
    <row r="26" spans="2:25" s="1" customFormat="1" ht="14.25" thickBot="1">
      <c r="B26" s="1">
        <v>3</v>
      </c>
      <c r="C26" s="81" t="s">
        <v>120</v>
      </c>
      <c r="D26" s="29">
        <v>2</v>
      </c>
      <c r="E26" s="30" t="s">
        <v>58</v>
      </c>
      <c r="F26" s="31">
        <v>3</v>
      </c>
      <c r="G26" s="32">
        <v>17</v>
      </c>
      <c r="H26" s="30" t="s">
        <v>58</v>
      </c>
      <c r="I26" s="31">
        <v>1</v>
      </c>
      <c r="J26" s="98"/>
      <c r="K26" s="99"/>
      <c r="L26" s="114"/>
      <c r="M26" s="73"/>
      <c r="N26" s="35"/>
      <c r="O26" s="74"/>
      <c r="P26" s="26">
        <f>S26+T26+U26</f>
        <v>1</v>
      </c>
      <c r="Q26" s="26">
        <f>(D26+G26+M26)-(F26+I26+O26)</f>
        <v>15</v>
      </c>
      <c r="R26" s="26">
        <v>2</v>
      </c>
      <c r="S26" s="26" t="str">
        <f>IF(D26&gt;F26,"1","0")</f>
        <v>0</v>
      </c>
      <c r="T26" s="26" t="str">
        <f>IF(G26&gt;I26,"1","0")</f>
        <v>1</v>
      </c>
      <c r="U26" s="27" t="str">
        <f>IF(M26&gt;O26,"1","0")</f>
        <v>0</v>
      </c>
      <c r="V26" s="6"/>
      <c r="W26" s="3"/>
      <c r="X26" s="3"/>
      <c r="Y26" s="3"/>
    </row>
    <row r="27" spans="3:25" s="1" customFormat="1" ht="13.5">
      <c r="C27" s="6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3"/>
      <c r="X27" s="3"/>
      <c r="Y27" s="3"/>
    </row>
    <row r="28" spans="3:25" s="1" customFormat="1" ht="13.5">
      <c r="C28" s="67"/>
      <c r="D28" s="4" t="s">
        <v>320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3"/>
      <c r="X28" s="3"/>
      <c r="Y28" s="3"/>
    </row>
    <row r="29" spans="3:25" s="1" customFormat="1" ht="14.25" thickBot="1"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3"/>
      <c r="X29" s="3"/>
      <c r="Y29" s="3"/>
    </row>
    <row r="30" spans="3:25" s="1" customFormat="1" ht="14.25" thickBot="1">
      <c r="C30" s="77" t="s">
        <v>122</v>
      </c>
      <c r="D30" s="101" t="str">
        <f>C31</f>
        <v>大　　磯</v>
      </c>
      <c r="E30" s="102"/>
      <c r="F30" s="103"/>
      <c r="G30" s="101" t="str">
        <f>C32</f>
        <v>吉田島農</v>
      </c>
      <c r="H30" s="102"/>
      <c r="I30" s="103"/>
      <c r="J30" s="101" t="str">
        <f>C33</f>
        <v>高　　浜</v>
      </c>
      <c r="K30" s="102"/>
      <c r="L30" s="103"/>
      <c r="M30" s="110"/>
      <c r="N30" s="111"/>
      <c r="O30" s="112"/>
      <c r="P30" s="9" t="s">
        <v>0</v>
      </c>
      <c r="Q30" s="9" t="str">
        <f>IF(SUM(Q31:Q34)=0,"得失","#E")</f>
        <v>得失</v>
      </c>
      <c r="R30" s="9" t="s">
        <v>33</v>
      </c>
      <c r="S30" s="10"/>
      <c r="T30" s="10"/>
      <c r="U30" s="11"/>
      <c r="V30" s="6"/>
      <c r="W30" s="3"/>
      <c r="X30" s="3"/>
      <c r="Y30" s="3"/>
    </row>
    <row r="31" spans="2:25" s="1" customFormat="1" ht="14.25" thickTop="1">
      <c r="B31" s="1">
        <v>1</v>
      </c>
      <c r="C31" s="14" t="s">
        <v>124</v>
      </c>
      <c r="D31" s="104"/>
      <c r="E31" s="105"/>
      <c r="F31" s="106"/>
      <c r="G31" s="15">
        <v>4</v>
      </c>
      <c r="H31" s="16" t="s">
        <v>58</v>
      </c>
      <c r="I31" s="17">
        <v>5</v>
      </c>
      <c r="J31" s="15">
        <v>9</v>
      </c>
      <c r="K31" s="16" t="s">
        <v>58</v>
      </c>
      <c r="L31" s="17">
        <v>2</v>
      </c>
      <c r="M31" s="73"/>
      <c r="N31" s="35"/>
      <c r="O31" s="74"/>
      <c r="P31" s="19">
        <f>S31+T31+U31</f>
        <v>1</v>
      </c>
      <c r="Q31" s="19">
        <f>(G31+J31+M31)-(I31+L31+O31)</f>
        <v>6</v>
      </c>
      <c r="R31" s="19">
        <v>2</v>
      </c>
      <c r="S31" s="19" t="str">
        <f>IF(G31&gt;I31,"1","0")</f>
        <v>0</v>
      </c>
      <c r="T31" s="19" t="str">
        <f>IF(J31&gt;L31,"1","0")</f>
        <v>1</v>
      </c>
      <c r="U31" s="20" t="str">
        <f>IF(M31&gt;O31,"1","0")</f>
        <v>0</v>
      </c>
      <c r="V31" s="6"/>
      <c r="W31" s="3"/>
      <c r="X31" s="3"/>
      <c r="Y31" s="3"/>
    </row>
    <row r="32" spans="2:25" s="1" customFormat="1" ht="13.5">
      <c r="B32" s="1">
        <v>2</v>
      </c>
      <c r="C32" s="80" t="s">
        <v>123</v>
      </c>
      <c r="D32" s="21">
        <v>5</v>
      </c>
      <c r="E32" s="22" t="s">
        <v>58</v>
      </c>
      <c r="F32" s="23">
        <v>4</v>
      </c>
      <c r="G32" s="107"/>
      <c r="H32" s="108"/>
      <c r="I32" s="109"/>
      <c r="J32" s="24">
        <v>9</v>
      </c>
      <c r="K32" s="22" t="s">
        <v>58</v>
      </c>
      <c r="L32" s="23">
        <v>5</v>
      </c>
      <c r="M32" s="73"/>
      <c r="N32" s="35"/>
      <c r="O32" s="74"/>
      <c r="P32" s="26">
        <f>S32+T32+U32</f>
        <v>2</v>
      </c>
      <c r="Q32" s="26">
        <f>(D32+J32+M32)-(F32+L32+O32)</f>
        <v>5</v>
      </c>
      <c r="R32" s="26">
        <v>1</v>
      </c>
      <c r="S32" s="26" t="str">
        <f>IF(D32&gt;F32,"1","0")</f>
        <v>1</v>
      </c>
      <c r="T32" s="26" t="str">
        <f>IF(J32&gt;L32,"1","0")</f>
        <v>1</v>
      </c>
      <c r="U32" s="27" t="str">
        <f>IF(M32&gt;O32,"1","0")</f>
        <v>0</v>
      </c>
      <c r="V32" s="6"/>
      <c r="W32" s="3"/>
      <c r="X32" s="3"/>
      <c r="Y32" s="3"/>
    </row>
    <row r="33" spans="2:25" s="1" customFormat="1" ht="14.25" thickBot="1">
      <c r="B33" s="1">
        <v>3</v>
      </c>
      <c r="C33" s="28" t="s">
        <v>125</v>
      </c>
      <c r="D33" s="29">
        <v>2</v>
      </c>
      <c r="E33" s="30" t="s">
        <v>58</v>
      </c>
      <c r="F33" s="31">
        <v>9</v>
      </c>
      <c r="G33" s="32">
        <v>5</v>
      </c>
      <c r="H33" s="30" t="s">
        <v>58</v>
      </c>
      <c r="I33" s="31">
        <v>9</v>
      </c>
      <c r="J33" s="98"/>
      <c r="K33" s="99"/>
      <c r="L33" s="114"/>
      <c r="M33" s="73"/>
      <c r="N33" s="35"/>
      <c r="O33" s="74"/>
      <c r="P33" s="26">
        <f>S33+T33+U33</f>
        <v>0</v>
      </c>
      <c r="Q33" s="26">
        <f>(D33+G33+M33)-(F33+I33+O33)</f>
        <v>-11</v>
      </c>
      <c r="R33" s="26">
        <v>3</v>
      </c>
      <c r="S33" s="26" t="str">
        <f>IF(D33&gt;F33,"1","0")</f>
        <v>0</v>
      </c>
      <c r="T33" s="26" t="str">
        <f>IF(G33&gt;I33,"1","0")</f>
        <v>0</v>
      </c>
      <c r="U33" s="27" t="str">
        <f>IF(M33&gt;O33,"1","0")</f>
        <v>0</v>
      </c>
      <c r="V33" s="6"/>
      <c r="W33" s="3"/>
      <c r="X33" s="3"/>
      <c r="Y33" s="3"/>
    </row>
    <row r="34" spans="3:25" s="1" customFormat="1" ht="13.5">
      <c r="C34" s="67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"/>
      <c r="W34" s="3"/>
      <c r="X34" s="3"/>
      <c r="Y34" s="3"/>
    </row>
    <row r="35" ht="13.5">
      <c r="C35" s="68" t="s">
        <v>68</v>
      </c>
    </row>
  </sheetData>
  <mergeCells count="39">
    <mergeCell ref="D23:F23"/>
    <mergeCell ref="G23:I23"/>
    <mergeCell ref="J23:L23"/>
    <mergeCell ref="M23:O23"/>
    <mergeCell ref="J26:L26"/>
    <mergeCell ref="G12:I12"/>
    <mergeCell ref="J13:L13"/>
    <mergeCell ref="M14:O14"/>
    <mergeCell ref="M17:O17"/>
    <mergeCell ref="G19:I19"/>
    <mergeCell ref="J20:L20"/>
    <mergeCell ref="M21:O21"/>
    <mergeCell ref="G25:I25"/>
    <mergeCell ref="D18:F18"/>
    <mergeCell ref="D17:F17"/>
    <mergeCell ref="G17:I17"/>
    <mergeCell ref="J17:L17"/>
    <mergeCell ref="C1:P1"/>
    <mergeCell ref="J6:L6"/>
    <mergeCell ref="D3:F3"/>
    <mergeCell ref="G3:I3"/>
    <mergeCell ref="J3:L3"/>
    <mergeCell ref="D24:F24"/>
    <mergeCell ref="M3:O3"/>
    <mergeCell ref="D4:F4"/>
    <mergeCell ref="G5:I5"/>
    <mergeCell ref="M7:O7"/>
    <mergeCell ref="D11:F11"/>
    <mergeCell ref="D10:F10"/>
    <mergeCell ref="G10:I10"/>
    <mergeCell ref="J10:L10"/>
    <mergeCell ref="M10:O10"/>
    <mergeCell ref="D31:F31"/>
    <mergeCell ref="J33:L33"/>
    <mergeCell ref="G32:I32"/>
    <mergeCell ref="M30:O30"/>
    <mergeCell ref="D30:F30"/>
    <mergeCell ref="G30:I30"/>
    <mergeCell ref="J30:L30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10.125" style="39" customWidth="1"/>
    <col min="3" max="3" width="13.25390625" style="39" customWidth="1"/>
    <col min="4" max="4" width="10.625" style="39" customWidth="1"/>
    <col min="5" max="6" width="9.00390625" style="39" customWidth="1"/>
    <col min="7" max="7" width="12.00390625" style="39" customWidth="1"/>
    <col min="8" max="8" width="9.00390625" style="39" customWidth="1"/>
    <col min="9" max="9" width="12.25390625" style="39" customWidth="1"/>
    <col min="10" max="10" width="10.50390625" style="39" customWidth="1"/>
    <col min="11" max="11" width="6.50390625" style="39" customWidth="1"/>
    <col min="12" max="12" width="6.00390625" style="39" customWidth="1"/>
    <col min="13" max="13" width="6.50390625" style="39" customWidth="1"/>
    <col min="14" max="14" width="6.75390625" style="39" customWidth="1"/>
    <col min="15" max="15" width="24.25390625" style="39" customWidth="1"/>
    <col min="16" max="16384" width="9.00390625" style="39" customWidth="1"/>
  </cols>
  <sheetData>
    <row r="1" ht="13.5">
      <c r="B1" s="39" t="s">
        <v>311</v>
      </c>
    </row>
    <row r="2" ht="13.5">
      <c r="B2" s="39" t="s">
        <v>312</v>
      </c>
    </row>
    <row r="3" ht="13.5" customHeight="1">
      <c r="C3" s="48" t="s">
        <v>35</v>
      </c>
    </row>
    <row r="4" spans="2:4" ht="13.5">
      <c r="B4" s="49" t="s">
        <v>36</v>
      </c>
      <c r="C4" s="49"/>
      <c r="D4" s="49"/>
    </row>
    <row r="5" spans="2:10" ht="13.5">
      <c r="B5" s="49"/>
      <c r="C5" s="49" t="s">
        <v>4</v>
      </c>
      <c r="D5" s="49"/>
      <c r="J5" s="39" t="s">
        <v>54</v>
      </c>
    </row>
    <row r="6" spans="2:14" ht="13.5" customHeight="1" thickBot="1">
      <c r="B6" s="49" t="s">
        <v>15</v>
      </c>
      <c r="C6" s="49"/>
      <c r="D6" s="49"/>
      <c r="F6" s="39" t="s">
        <v>16</v>
      </c>
      <c r="J6" s="131"/>
      <c r="K6" s="125" t="s">
        <v>26</v>
      </c>
      <c r="L6" s="125" t="s">
        <v>37</v>
      </c>
      <c r="M6" s="125" t="s">
        <v>27</v>
      </c>
      <c r="N6" s="123" t="s">
        <v>25</v>
      </c>
    </row>
    <row r="7" spans="2:14" ht="13.5">
      <c r="B7" s="50"/>
      <c r="C7" s="51" t="s">
        <v>11</v>
      </c>
      <c r="D7" s="52" t="s">
        <v>12</v>
      </c>
      <c r="F7" s="50"/>
      <c r="G7" s="52" t="s">
        <v>17</v>
      </c>
      <c r="J7" s="132"/>
      <c r="K7" s="126"/>
      <c r="L7" s="126"/>
      <c r="M7" s="126"/>
      <c r="N7" s="124"/>
    </row>
    <row r="8" spans="2:15" ht="13.5">
      <c r="B8" s="53" t="s">
        <v>1</v>
      </c>
      <c r="C8" s="54" t="s">
        <v>60</v>
      </c>
      <c r="D8" s="55" t="s">
        <v>61</v>
      </c>
      <c r="F8" s="53" t="s">
        <v>1</v>
      </c>
      <c r="G8" s="56" t="s">
        <v>60</v>
      </c>
      <c r="J8" s="57" t="s">
        <v>19</v>
      </c>
      <c r="K8" s="57">
        <v>21</v>
      </c>
      <c r="L8" s="57">
        <v>19</v>
      </c>
      <c r="M8" s="57">
        <v>2</v>
      </c>
      <c r="N8" s="58">
        <v>9</v>
      </c>
      <c r="O8" s="39" t="s">
        <v>310</v>
      </c>
    </row>
    <row r="9" spans="2:15" ht="13.5">
      <c r="B9" s="53" t="s">
        <v>3</v>
      </c>
      <c r="C9" s="59" t="s">
        <v>62</v>
      </c>
      <c r="D9" s="55" t="s">
        <v>63</v>
      </c>
      <c r="F9" s="53" t="s">
        <v>3</v>
      </c>
      <c r="G9" s="55" t="s">
        <v>62</v>
      </c>
      <c r="J9" s="57" t="s">
        <v>20</v>
      </c>
      <c r="K9" s="60">
        <v>69</v>
      </c>
      <c r="L9" s="57">
        <v>66</v>
      </c>
      <c r="M9" s="57">
        <v>1</v>
      </c>
      <c r="N9" s="58">
        <v>33</v>
      </c>
      <c r="O9" s="39" t="s">
        <v>199</v>
      </c>
    </row>
    <row r="10" spans="2:15" ht="13.5">
      <c r="B10" s="53" t="s">
        <v>2</v>
      </c>
      <c r="C10" s="127" t="s">
        <v>38</v>
      </c>
      <c r="D10" s="128"/>
      <c r="F10" s="53" t="s">
        <v>2</v>
      </c>
      <c r="G10" s="55" t="s">
        <v>64</v>
      </c>
      <c r="J10" s="57" t="s">
        <v>21</v>
      </c>
      <c r="K10" s="57">
        <v>23</v>
      </c>
      <c r="L10" s="57">
        <v>22</v>
      </c>
      <c r="M10" s="57">
        <v>1</v>
      </c>
      <c r="N10" s="58">
        <v>11</v>
      </c>
      <c r="O10" s="39" t="s">
        <v>101</v>
      </c>
    </row>
    <row r="11" spans="2:15" ht="13.5">
      <c r="B11" s="53" t="s">
        <v>39</v>
      </c>
      <c r="C11" s="59" t="s">
        <v>65</v>
      </c>
      <c r="D11" s="55" t="s">
        <v>64</v>
      </c>
      <c r="F11" s="53" t="s">
        <v>40</v>
      </c>
      <c r="G11" s="61" t="s">
        <v>18</v>
      </c>
      <c r="J11" s="57" t="s">
        <v>22</v>
      </c>
      <c r="K11" s="57">
        <v>16</v>
      </c>
      <c r="L11" s="57">
        <v>14</v>
      </c>
      <c r="M11" s="57">
        <v>2</v>
      </c>
      <c r="N11" s="58">
        <v>7</v>
      </c>
      <c r="O11" s="39" t="s">
        <v>145</v>
      </c>
    </row>
    <row r="12" spans="2:15" ht="14.25" thickBot="1">
      <c r="B12" s="62" t="s">
        <v>41</v>
      </c>
      <c r="C12" s="129" t="s">
        <v>38</v>
      </c>
      <c r="D12" s="130"/>
      <c r="F12" s="62" t="s">
        <v>42</v>
      </c>
      <c r="G12" s="63" t="s">
        <v>43</v>
      </c>
      <c r="J12" s="57" t="s">
        <v>23</v>
      </c>
      <c r="K12" s="57">
        <v>44</v>
      </c>
      <c r="L12" s="57">
        <v>39</v>
      </c>
      <c r="M12" s="57">
        <v>4</v>
      </c>
      <c r="N12" s="58">
        <v>19</v>
      </c>
      <c r="O12" s="39" t="s">
        <v>147</v>
      </c>
    </row>
    <row r="13" spans="3:15" ht="13.5" customHeight="1">
      <c r="C13" s="39" t="s">
        <v>10</v>
      </c>
      <c r="J13" s="57" t="s">
        <v>24</v>
      </c>
      <c r="K13" s="57">
        <v>20</v>
      </c>
      <c r="L13" s="57">
        <v>18</v>
      </c>
      <c r="M13" s="57">
        <v>1</v>
      </c>
      <c r="N13" s="58">
        <v>9</v>
      </c>
      <c r="O13" s="39" t="s">
        <v>146</v>
      </c>
    </row>
    <row r="14" spans="3:14" ht="13.5">
      <c r="C14" s="39" t="s">
        <v>14</v>
      </c>
      <c r="J14" s="40" t="s">
        <v>44</v>
      </c>
      <c r="K14" s="57">
        <f>SUM(K8:K13)</f>
        <v>193</v>
      </c>
      <c r="L14" s="57">
        <f>SUM(L8:L13)</f>
        <v>178</v>
      </c>
      <c r="M14" s="57">
        <f>SUM(M8:M13)</f>
        <v>11</v>
      </c>
      <c r="N14" s="57">
        <f>SUM(N8:N13)</f>
        <v>88</v>
      </c>
    </row>
    <row r="15" ht="13.5">
      <c r="C15" s="39" t="s">
        <v>66</v>
      </c>
    </row>
    <row r="17" spans="2:10" ht="13.5">
      <c r="B17" s="6" t="s">
        <v>13</v>
      </c>
      <c r="J17" s="39" t="s">
        <v>55</v>
      </c>
    </row>
    <row r="18" spans="3:13" ht="13.5">
      <c r="C18" s="39" t="s">
        <v>5</v>
      </c>
      <c r="J18" s="64"/>
      <c r="K18" s="65" t="s">
        <v>30</v>
      </c>
      <c r="L18" s="65" t="s">
        <v>31</v>
      </c>
      <c r="M18" s="65" t="s">
        <v>28</v>
      </c>
    </row>
    <row r="19" spans="3:13" ht="13.5">
      <c r="C19" s="39" t="s">
        <v>6</v>
      </c>
      <c r="J19" s="57" t="s">
        <v>19</v>
      </c>
      <c r="K19" s="64">
        <v>5</v>
      </c>
      <c r="L19" s="64">
        <v>4</v>
      </c>
      <c r="M19" s="64">
        <v>9</v>
      </c>
    </row>
    <row r="20" spans="3:14" ht="13.5">
      <c r="C20" s="39" t="s">
        <v>7</v>
      </c>
      <c r="J20" s="57" t="s">
        <v>20</v>
      </c>
      <c r="K20" s="64">
        <v>19</v>
      </c>
      <c r="L20" s="64">
        <v>16</v>
      </c>
      <c r="M20" s="64">
        <v>35</v>
      </c>
      <c r="N20" s="39" t="s">
        <v>73</v>
      </c>
    </row>
    <row r="21" spans="3:13" ht="13.5">
      <c r="C21" s="39" t="s">
        <v>8</v>
      </c>
      <c r="J21" s="57" t="s">
        <v>21</v>
      </c>
      <c r="K21" s="64">
        <v>6</v>
      </c>
      <c r="L21" s="64">
        <v>5</v>
      </c>
      <c r="M21" s="64">
        <v>11</v>
      </c>
    </row>
    <row r="22" spans="3:13" ht="13.5">
      <c r="C22" s="39" t="s">
        <v>9</v>
      </c>
      <c r="J22" s="57" t="s">
        <v>22</v>
      </c>
      <c r="K22" s="64">
        <v>4</v>
      </c>
      <c r="L22" s="64">
        <v>3</v>
      </c>
      <c r="M22" s="64">
        <v>7</v>
      </c>
    </row>
    <row r="23" spans="10:13" ht="13.5">
      <c r="J23" s="57" t="s">
        <v>23</v>
      </c>
      <c r="K23" s="64">
        <v>10</v>
      </c>
      <c r="L23" s="64">
        <v>9</v>
      </c>
      <c r="M23" s="64">
        <v>19</v>
      </c>
    </row>
    <row r="24" spans="2:13" ht="13.5">
      <c r="B24" s="39" t="s">
        <v>45</v>
      </c>
      <c r="J24" s="57" t="s">
        <v>24</v>
      </c>
      <c r="K24" s="64">
        <v>5</v>
      </c>
      <c r="L24" s="64">
        <v>4</v>
      </c>
      <c r="M24" s="64">
        <v>9</v>
      </c>
    </row>
    <row r="25" spans="2:13" ht="13.5">
      <c r="B25" s="39" t="s">
        <v>46</v>
      </c>
      <c r="J25" s="65" t="s">
        <v>29</v>
      </c>
      <c r="K25" s="64">
        <f>SUM(K19:K24)</f>
        <v>49</v>
      </c>
      <c r="L25" s="64">
        <f>SUM(L19:L24)</f>
        <v>41</v>
      </c>
      <c r="M25" s="64">
        <f>SUM(M19:M24)</f>
        <v>90</v>
      </c>
    </row>
    <row r="26" spans="2:3" ht="13.5">
      <c r="B26" s="39" t="s">
        <v>47</v>
      </c>
      <c r="C26" s="66"/>
    </row>
    <row r="27" spans="2:3" ht="13.5">
      <c r="B27" s="39" t="s">
        <v>48</v>
      </c>
      <c r="C27" s="66"/>
    </row>
    <row r="28" spans="2:11" ht="13.5">
      <c r="B28" s="39" t="s">
        <v>49</v>
      </c>
      <c r="C28" s="66"/>
      <c r="J28" s="79" t="s">
        <v>72</v>
      </c>
      <c r="K28" s="66"/>
    </row>
    <row r="29" spans="2:3" ht="13.5">
      <c r="B29" s="39" t="s">
        <v>50</v>
      </c>
      <c r="C29" s="6"/>
    </row>
    <row r="30" spans="2:3" ht="13.5">
      <c r="B30" s="39" t="s">
        <v>51</v>
      </c>
      <c r="C30" s="6"/>
    </row>
    <row r="31" ht="13.5">
      <c r="B31" s="39" t="s">
        <v>52</v>
      </c>
    </row>
    <row r="32" ht="13.5">
      <c r="B32" s="39" t="s">
        <v>53</v>
      </c>
    </row>
    <row r="35" ht="13.5">
      <c r="B35" s="39" t="s">
        <v>69</v>
      </c>
    </row>
    <row r="36" ht="13.5">
      <c r="C36" s="39" t="s">
        <v>71</v>
      </c>
    </row>
    <row r="37" ht="13.5">
      <c r="C37" s="75" t="s">
        <v>70</v>
      </c>
    </row>
  </sheetData>
  <mergeCells count="7">
    <mergeCell ref="N6:N7"/>
    <mergeCell ref="L6:L7"/>
    <mergeCell ref="C10:D10"/>
    <mergeCell ref="C12:D12"/>
    <mergeCell ref="J6:J7"/>
    <mergeCell ref="K6:K7"/>
    <mergeCell ref="M6:M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神奈川高野連</cp:lastModifiedBy>
  <cp:lastPrinted>2005-08-29T05:39:44Z</cp:lastPrinted>
  <dcterms:created xsi:type="dcterms:W3CDTF">1997-01-08T22:48:59Z</dcterms:created>
  <dcterms:modified xsi:type="dcterms:W3CDTF">2008-09-01T03:54:30Z</dcterms:modified>
  <cp:category/>
  <cp:version/>
  <cp:contentType/>
  <cp:contentStatus/>
</cp:coreProperties>
</file>