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5" yWindow="15" windowWidth="10230" windowHeight="8970" tabRatio="785" activeTab="0"/>
  </bookViews>
  <sheets>
    <sheet name="川崎地区" sheetId="1" r:id="rId1"/>
    <sheet name="横浜地区" sheetId="2" r:id="rId2"/>
    <sheet name="湘南地区" sheetId="3" r:id="rId3"/>
    <sheet name="横須賀地区" sheetId="4" r:id="rId4"/>
    <sheet name="北相地区" sheetId="5" r:id="rId5"/>
    <sheet name="西湘地区" sheetId="6" r:id="rId6"/>
    <sheet name="予選要項" sheetId="7" r:id="rId7"/>
  </sheets>
  <definedNames/>
  <calcPr fullCalcOnLoad="1"/>
</workbook>
</file>

<file path=xl/sharedStrings.xml><?xml version="1.0" encoding="utf-8"?>
<sst xmlns="http://schemas.openxmlformats.org/spreadsheetml/2006/main" count="1832" uniqueCount="496">
  <si>
    <t>(　　)内会場</t>
  </si>
  <si>
    <t>勝点</t>
  </si>
  <si>
    <t>順位</t>
  </si>
  <si>
    <t>－</t>
  </si>
  <si>
    <t>－</t>
  </si>
  <si>
    <t>－</t>
  </si>
  <si>
    <t>－</t>
  </si>
  <si>
    <t>－</t>
  </si>
  <si>
    <t>－</t>
  </si>
  <si>
    <t>－</t>
  </si>
  <si>
    <t>－</t>
  </si>
  <si>
    <t>－</t>
  </si>
  <si>
    <t>－</t>
  </si>
  <si>
    <t>－</t>
  </si>
  <si>
    <t>－</t>
  </si>
  <si>
    <t xml:space="preserve">  ただし、各ブロックの会場の都合により他のブロックと異なることもありあります。</t>
  </si>
  <si>
    <t>雨天などで予備日に試合が行われる場合の組合せにご注意下さい。中止になった試合が予備日に行われます。</t>
  </si>
  <si>
    <t>試合日程の組合せ</t>
  </si>
  <si>
    <t>数字は各ブロックの校名の左数字</t>
  </si>
  <si>
    <t>予選参加校数</t>
  </si>
  <si>
    <t>４校ブロック</t>
  </si>
  <si>
    <t>３校ブロック</t>
  </si>
  <si>
    <t>加盟
校</t>
  </si>
  <si>
    <t>参加
校</t>
  </si>
  <si>
    <t>不参加
校</t>
  </si>
  <si>
    <t>県大会
出場数</t>
  </si>
  <si>
    <t>第１試合</t>
  </si>
  <si>
    <t>第２試合</t>
  </si>
  <si>
    <t>第1試合</t>
  </si>
  <si>
    <t>第一日目</t>
  </si>
  <si>
    <t>１－２</t>
  </si>
  <si>
    <t>３－４</t>
  </si>
  <si>
    <t>川崎地区</t>
  </si>
  <si>
    <t>第二日目</t>
  </si>
  <si>
    <t>１－３</t>
  </si>
  <si>
    <t>２－４</t>
  </si>
  <si>
    <t>横浜地区</t>
  </si>
  <si>
    <t>第三日目</t>
  </si>
  <si>
    <t>　　　　　予備日</t>
  </si>
  <si>
    <t>２－３</t>
  </si>
  <si>
    <t>湘南地区</t>
  </si>
  <si>
    <t>第四日目</t>
  </si>
  <si>
    <t>１－４</t>
  </si>
  <si>
    <t>第四日目</t>
  </si>
  <si>
    <t>予備日</t>
  </si>
  <si>
    <t>横須賀地区</t>
  </si>
  <si>
    <t>第五日目</t>
  </si>
  <si>
    <t>第五日目</t>
  </si>
  <si>
    <t>決定戦</t>
  </si>
  <si>
    <t>北相地区</t>
  </si>
  <si>
    <t>第１試合は１０時、第２試合は１２時半を原則とする。</t>
  </si>
  <si>
    <t>西湘地区</t>
  </si>
  <si>
    <t>試合会場によっては時間が変更になる場合があります。</t>
  </si>
  <si>
    <t>計</t>
  </si>
  <si>
    <t>３校ブロックが２つできる場合は、会場を1会場にすることまあります。</t>
  </si>
  <si>
    <t>地区予選要項（抜粋）</t>
  </si>
  <si>
    <t>県大会出場校数</t>
  </si>
  <si>
    <t>リーグ戦の延長12回までとする。</t>
  </si>
  <si>
    <t>１位校</t>
  </si>
  <si>
    <t>２位校</t>
  </si>
  <si>
    <t>出場校</t>
  </si>
  <si>
    <t>代表決定戦の延長は15回までとする。</t>
  </si>
  <si>
    <t>得点によるコールドゲームは５回以降１０点、７回以降７点差がついたとき</t>
  </si>
  <si>
    <t>雨天・日没によりコールドゲームは７回以降とする</t>
  </si>
  <si>
    <t>ベンチ入の人数は部長１名、監督１名、記録員１名、選手２５名の２８人とする</t>
  </si>
  <si>
    <t>各ブロックの順位は、次の順序で決定する。</t>
  </si>
  <si>
    <t>計</t>
  </si>
  <si>
    <t>　　を上位チームとする。</t>
  </si>
  <si>
    <t>　１．リーグ戦で勝利の場合は勝ち点３、引き分けの場合は１とし、勝ち点の多いチーム</t>
  </si>
  <si>
    <t>　２．勝ち点が同じ場合は、次のように上位を決定する。</t>
  </si>
  <si>
    <t>ａ）対戦結果の勝者を上位とする。</t>
  </si>
  <si>
    <t>ｂ）ブロック内の全試合の得失点差で上位、下位を決める。</t>
  </si>
  <si>
    <t>ｃ）得失点でも決定されない場合は、得失点で決着のついたチームを除いて</t>
  </si>
  <si>
    <t>　対戦結果の勝者を上位とする。</t>
  </si>
  <si>
    <t>ｄ）なおも決定されない場合は、同位のチームによる抽選によって決定する。</t>
  </si>
  <si>
    <t>　（抽選の封筒は会場校で用意し、各チーム３名づつで行う）</t>
  </si>
  <si>
    <t>得失</t>
  </si>
  <si>
    <t>勝</t>
  </si>
  <si>
    <t>負</t>
  </si>
  <si>
    <t>引分</t>
  </si>
  <si>
    <t>県大会抽選会　９月６日（木）　私学会館　１５時</t>
  </si>
  <si>
    <t>桐光学園は推薦出場</t>
  </si>
  <si>
    <t>Ａ（茅ヶ崎北陵）</t>
  </si>
  <si>
    <t>Ｂ（藤沢八部球場）</t>
  </si>
  <si>
    <t>Ｃ（湘南台）</t>
  </si>
  <si>
    <t>Ｄ（藤沢翔陵）</t>
  </si>
  <si>
    <t>Ｅ（日大藤沢）</t>
  </si>
  <si>
    <t>Ｆ（藤嶺藤沢）</t>
  </si>
  <si>
    <t>茅ヶ崎北陵</t>
  </si>
  <si>
    <t>湘南学園</t>
  </si>
  <si>
    <t>藤沢総合</t>
  </si>
  <si>
    <t>鎌倉学園</t>
  </si>
  <si>
    <t>鎌　　倉</t>
  </si>
  <si>
    <t>茅 ヶ 崎</t>
  </si>
  <si>
    <t>深　　沢</t>
  </si>
  <si>
    <t>湘　　南</t>
  </si>
  <si>
    <r>
      <t>湘 南</t>
    </r>
    <r>
      <rPr>
        <sz val="11"/>
        <rFont val="ＭＳ 明朝"/>
        <family val="1"/>
      </rPr>
      <t xml:space="preserve"> </t>
    </r>
    <r>
      <rPr>
        <sz val="11"/>
        <rFont val="ＭＳ 明朝"/>
        <family val="1"/>
      </rPr>
      <t>台</t>
    </r>
  </si>
  <si>
    <t>慶應藤沢</t>
  </si>
  <si>
    <t>七里ガ浜</t>
  </si>
  <si>
    <t>大　　船</t>
  </si>
  <si>
    <t>藤沢翔陵</t>
  </si>
  <si>
    <t>寒　　川</t>
  </si>
  <si>
    <t>茅ケ崎西浜</t>
  </si>
  <si>
    <t>アレセイア</t>
  </si>
  <si>
    <t>アレセイア</t>
  </si>
  <si>
    <t>日大藤沢</t>
  </si>
  <si>
    <t>藤 沢 西</t>
  </si>
  <si>
    <t>藤沢工科</t>
  </si>
  <si>
    <t>藤沢清流</t>
  </si>
  <si>
    <t>藤嶺藤沢</t>
  </si>
  <si>
    <t>鶴　　嶺</t>
  </si>
  <si>
    <t>湘南工大附</t>
  </si>
  <si>
    <t>平成２４年度は８月２２日（水）より開幕</t>
  </si>
  <si>
    <t>湘　南　地　区</t>
  </si>
  <si>
    <t>Ａブロック</t>
  </si>
  <si>
    <t>Ｂブロック</t>
  </si>
  <si>
    <t>Ｃブロック</t>
  </si>
  <si>
    <t>Ｄブロック</t>
  </si>
  <si>
    <t>Ｅブロック</t>
  </si>
  <si>
    <t>Ｆブロック</t>
  </si>
  <si>
    <t>抽選結果</t>
  </si>
  <si>
    <t>会場</t>
  </si>
  <si>
    <t>藤沢八部球場</t>
  </si>
  <si>
    <t>日大藤沢高</t>
  </si>
  <si>
    <t>藤沢翔陵高</t>
  </si>
  <si>
    <t>藤嶺藤沢高</t>
  </si>
  <si>
    <t>茅ヶ崎北陵高</t>
  </si>
  <si>
    <t>日大藤沢</t>
  </si>
  <si>
    <t>藤沢翔陵</t>
  </si>
  <si>
    <r>
      <t>湘 南</t>
    </r>
    <r>
      <rPr>
        <sz val="11"/>
        <rFont val="ＭＳ 明朝"/>
        <family val="1"/>
      </rPr>
      <t xml:space="preserve"> </t>
    </r>
    <r>
      <rPr>
        <sz val="11"/>
        <rFont val="ＭＳ 明朝"/>
        <family val="1"/>
      </rPr>
      <t>台</t>
    </r>
  </si>
  <si>
    <t>藤嶺藤沢</t>
  </si>
  <si>
    <t>藤沢総合</t>
  </si>
  <si>
    <t>藤沢工科</t>
  </si>
  <si>
    <t>茅ヶ崎西浜</t>
  </si>
  <si>
    <r>
      <t>藤 沢</t>
    </r>
    <r>
      <rPr>
        <sz val="11"/>
        <rFont val="ＭＳ 明朝"/>
        <family val="1"/>
      </rPr>
      <t xml:space="preserve"> </t>
    </r>
    <r>
      <rPr>
        <sz val="11"/>
        <rFont val="ＭＳ 明朝"/>
        <family val="1"/>
      </rPr>
      <t>西</t>
    </r>
  </si>
  <si>
    <t>慶應藤沢</t>
  </si>
  <si>
    <t>藤沢清流</t>
  </si>
  <si>
    <t>①10:00</t>
  </si>
  <si>
    <t>１－２</t>
  </si>
  <si>
    <t>１－２</t>
  </si>
  <si>
    <t>②12:30</t>
  </si>
  <si>
    <t>３－４</t>
  </si>
  <si>
    <t>１－３</t>
  </si>
  <si>
    <t>２－４</t>
  </si>
  <si>
    <t>①10:00</t>
  </si>
  <si>
    <t>１－４</t>
  </si>
  <si>
    <t>②12:30</t>
  </si>
  <si>
    <t>２－３</t>
  </si>
  <si>
    <t>予備日</t>
  </si>
  <si>
    <t>１－４</t>
  </si>
  <si>
    <t>②12:30</t>
  </si>
  <si>
    <t>２－３</t>
  </si>
  <si>
    <t>湘南台高</t>
  </si>
  <si>
    <t>22日(水)</t>
  </si>
  <si>
    <t>23日(木)</t>
  </si>
  <si>
    <t>24日(金)</t>
  </si>
  <si>
    <t>25日(土)</t>
  </si>
  <si>
    <t>26日(日)</t>
  </si>
  <si>
    <t>１－３</t>
  </si>
  <si>
    <t>２－３</t>
  </si>
  <si>
    <t>27日(月)</t>
  </si>
  <si>
    <t>28日(火)</t>
  </si>
  <si>
    <t>３－４</t>
  </si>
  <si>
    <t>１－２</t>
  </si>
  <si>
    <t>１－３</t>
  </si>
  <si>
    <t>２－４</t>
  </si>
  <si>
    <t>（注）Ｄﾌﾞﾛｯｸ22日の試合順変更</t>
  </si>
  <si>
    <t>秋季湘南地区予選対戦表　県大会出場　　１１校</t>
  </si>
  <si>
    <t>Ａ（横須賀総合）</t>
  </si>
  <si>
    <t>Ｂ（横須賀ｽﾀｼﾞｱﾑ）</t>
  </si>
  <si>
    <t>Ｃ（津久井浜）</t>
  </si>
  <si>
    <t>Ｄ（津久井浜）</t>
  </si>
  <si>
    <t>横須賀総合</t>
  </si>
  <si>
    <t>三浦学苑</t>
  </si>
  <si>
    <t>逗　　葉</t>
  </si>
  <si>
    <t>三浦臨海</t>
  </si>
  <si>
    <t>追　　浜</t>
  </si>
  <si>
    <t>湘南学院</t>
  </si>
  <si>
    <t>横須賀工</t>
  </si>
  <si>
    <t>逗子開成</t>
  </si>
  <si>
    <t>津久井浜</t>
  </si>
  <si>
    <t>大　　楠</t>
  </si>
  <si>
    <t>横須賀大津</t>
  </si>
  <si>
    <t>県横須賀</t>
  </si>
  <si>
    <t>逗　　子</t>
  </si>
  <si>
    <t>横須賀学院</t>
  </si>
  <si>
    <t>横 須 賀 地 区</t>
  </si>
  <si>
    <t>Ａブロック</t>
  </si>
  <si>
    <t>Ｂブロック</t>
  </si>
  <si>
    <t>Ｃブロック</t>
  </si>
  <si>
    <t>Ｄブロック</t>
  </si>
  <si>
    <t>横須賀総合高</t>
  </si>
  <si>
    <t>津久井浜高</t>
  </si>
  <si>
    <t>西　湘　地　区</t>
  </si>
  <si>
    <t>Ａブロック</t>
  </si>
  <si>
    <t>Ｂブロック</t>
  </si>
  <si>
    <t>Ｃブロック</t>
  </si>
  <si>
    <t>Ｄブロック</t>
  </si>
  <si>
    <t>Ｅブロック</t>
  </si>
  <si>
    <t>Ｅブロック</t>
  </si>
  <si>
    <t>立花学園大井</t>
  </si>
  <si>
    <t>小田原球場</t>
  </si>
  <si>
    <t>南足柄球場</t>
  </si>
  <si>
    <t>平塚学園湘南</t>
  </si>
  <si>
    <t>立花学園</t>
  </si>
  <si>
    <t>西　　湘</t>
  </si>
  <si>
    <t>相　　洋</t>
  </si>
  <si>
    <t>平塚学園</t>
  </si>
  <si>
    <t>吉田島総合</t>
  </si>
  <si>
    <t>旭　　丘</t>
  </si>
  <si>
    <t>二　　宮</t>
  </si>
  <si>
    <t>星槎国際湘南</t>
  </si>
  <si>
    <t>足　　柄</t>
  </si>
  <si>
    <t>平塚江南</t>
  </si>
  <si>
    <t>平塚湘風</t>
  </si>
  <si>
    <t>大　　磯</t>
  </si>
  <si>
    <t>平塚工科</t>
  </si>
  <si>
    <t>山　　北</t>
  </si>
  <si>
    <t>②12:30</t>
  </si>
  <si>
    <t>27日(月)</t>
  </si>
  <si>
    <t>横須賀ｽﾀｼﾞｱﾑ</t>
  </si>
  <si>
    <t>２－３</t>
  </si>
  <si>
    <t>１－３</t>
  </si>
  <si>
    <t>Ｃ・Ｄ代表決定戦</t>
  </si>
  <si>
    <t>会場：横須賀スタジアム</t>
  </si>
  <si>
    <t>（注）横須賀スタジアムの試合開始予定時間</t>
  </si>
  <si>
    <t>　②12：00～</t>
  </si>
  <si>
    <t>　① 9：30～</t>
  </si>
  <si>
    <t>Ｂ（小田原球場）</t>
  </si>
  <si>
    <t>Ｅ（平塚学園湘南）</t>
  </si>
  <si>
    <t>大井・城北工</t>
  </si>
  <si>
    <t>高浜・平塚農</t>
  </si>
  <si>
    <t>Ｃ（立花学園大井）</t>
  </si>
  <si>
    <t>Ｄ（立花学園大井）</t>
  </si>
  <si>
    <t>小 田 原</t>
  </si>
  <si>
    <t>１－２</t>
  </si>
  <si>
    <t>１－３</t>
  </si>
  <si>
    <t>２－４</t>
  </si>
  <si>
    <t>１－４</t>
  </si>
  <si>
    <t>29日(水)</t>
  </si>
  <si>
    <t>会場：小田原球場</t>
  </si>
  <si>
    <t>合同チーム２チーム</t>
  </si>
  <si>
    <t xml:space="preserve">２０１２年度 </t>
  </si>
  <si>
    <t xml:space="preserve"> 秋季大会地区予選</t>
  </si>
  <si>
    <t>秋季西湘地区予選対戦表 　県大会出場　８校</t>
  </si>
  <si>
    <t>秋季横須賀地区予選対戦表　県大会出場　７校</t>
  </si>
  <si>
    <t>北　相　地　区</t>
  </si>
  <si>
    <t>Ｆブロック</t>
  </si>
  <si>
    <t>Ｇブロック</t>
  </si>
  <si>
    <t>Ｈブロック</t>
  </si>
  <si>
    <t>Ｉブロック</t>
  </si>
  <si>
    <t>Ｊブロック</t>
  </si>
  <si>
    <t>麻溝台高</t>
  </si>
  <si>
    <t>相模田名高</t>
  </si>
  <si>
    <t>東海大相模高</t>
  </si>
  <si>
    <t>大和高</t>
  </si>
  <si>
    <t>座間高</t>
  </si>
  <si>
    <t>光明相模原</t>
  </si>
  <si>
    <t>愛川高</t>
  </si>
  <si>
    <t>Ａ（南足柄球場）</t>
  </si>
  <si>
    <t>Ａ（愛川）</t>
  </si>
  <si>
    <t>Ｂ（大和）</t>
  </si>
  <si>
    <t>Ｃ（光明相模原）</t>
  </si>
  <si>
    <t>Ｄ（東海大相模）</t>
  </si>
  <si>
    <t>Ｅ（座間）</t>
  </si>
  <si>
    <t>Ｆ（玉川球場）</t>
  </si>
  <si>
    <t>Ｇ（相模田名）</t>
  </si>
  <si>
    <t>Ｈ（麻溝台）</t>
  </si>
  <si>
    <t>Ｉ（中央農業）</t>
  </si>
  <si>
    <t>相模向陽館</t>
  </si>
  <si>
    <t>神奈川総合産業</t>
  </si>
  <si>
    <t>愛　　川</t>
  </si>
  <si>
    <t>綾　　瀬</t>
  </si>
  <si>
    <t>相模原青陵</t>
  </si>
  <si>
    <t>秦野曽屋</t>
  </si>
  <si>
    <t>大　　和</t>
  </si>
  <si>
    <r>
      <t>伊 志</t>
    </r>
    <r>
      <rPr>
        <sz val="11"/>
        <rFont val="ＭＳ 明朝"/>
        <family val="1"/>
      </rPr>
      <t xml:space="preserve"> </t>
    </r>
    <r>
      <rPr>
        <sz val="11"/>
        <rFont val="ＭＳ 明朝"/>
        <family val="1"/>
      </rPr>
      <t>田</t>
    </r>
  </si>
  <si>
    <t>弥　　栄</t>
  </si>
  <si>
    <r>
      <t>綾 瀬</t>
    </r>
    <r>
      <rPr>
        <sz val="11"/>
        <rFont val="ＭＳ 明朝"/>
        <family val="1"/>
      </rPr>
      <t xml:space="preserve"> </t>
    </r>
    <r>
      <rPr>
        <sz val="11"/>
        <rFont val="ＭＳ 明朝"/>
        <family val="1"/>
      </rPr>
      <t>西</t>
    </r>
  </si>
  <si>
    <t>海 老 名</t>
  </si>
  <si>
    <t>東海大相模</t>
  </si>
  <si>
    <t>秦　　野</t>
  </si>
  <si>
    <t>厚 木 北</t>
  </si>
  <si>
    <r>
      <t>伊 勢</t>
    </r>
    <r>
      <rPr>
        <sz val="11"/>
        <rFont val="ＭＳ 明朝"/>
        <family val="1"/>
      </rPr>
      <t xml:space="preserve"> </t>
    </r>
    <r>
      <rPr>
        <sz val="11"/>
        <rFont val="ＭＳ 明朝"/>
        <family val="1"/>
      </rPr>
      <t>原</t>
    </r>
  </si>
  <si>
    <t>座　　間</t>
  </si>
  <si>
    <t>橋　　本</t>
  </si>
  <si>
    <r>
      <t>上 溝</t>
    </r>
    <r>
      <rPr>
        <sz val="11"/>
        <rFont val="ＭＳ 明朝"/>
        <family val="1"/>
      </rPr>
      <t xml:space="preserve"> </t>
    </r>
    <r>
      <rPr>
        <sz val="11"/>
        <rFont val="ＭＳ 明朝"/>
        <family val="1"/>
      </rPr>
      <t>南</t>
    </r>
  </si>
  <si>
    <t>大 和 西</t>
  </si>
  <si>
    <t>県相模原</t>
  </si>
  <si>
    <t>有　　馬</t>
  </si>
  <si>
    <t>向　　上</t>
  </si>
  <si>
    <r>
      <t>厚 木</t>
    </r>
    <r>
      <rPr>
        <sz val="11"/>
        <rFont val="ＭＳ 明朝"/>
        <family val="1"/>
      </rPr>
      <t xml:space="preserve"> </t>
    </r>
    <r>
      <rPr>
        <sz val="11"/>
        <rFont val="ＭＳ 明朝"/>
        <family val="1"/>
      </rPr>
      <t>西</t>
    </r>
  </si>
  <si>
    <t>相模田名</t>
  </si>
  <si>
    <r>
      <t>渕 野</t>
    </r>
    <r>
      <rPr>
        <sz val="11"/>
        <rFont val="ＭＳ 明朝"/>
        <family val="1"/>
      </rPr>
      <t xml:space="preserve"> </t>
    </r>
    <r>
      <rPr>
        <sz val="11"/>
        <rFont val="ＭＳ 明朝"/>
        <family val="1"/>
      </rPr>
      <t>辺</t>
    </r>
  </si>
  <si>
    <t>相　　原</t>
  </si>
  <si>
    <t>座間総合</t>
  </si>
  <si>
    <t>城　　山</t>
  </si>
  <si>
    <t>厚　　木</t>
  </si>
  <si>
    <r>
      <t>麻 溝</t>
    </r>
    <r>
      <rPr>
        <sz val="11"/>
        <rFont val="ＭＳ 明朝"/>
        <family val="1"/>
      </rPr>
      <t xml:space="preserve"> </t>
    </r>
    <r>
      <rPr>
        <sz val="11"/>
        <rFont val="ＭＳ 明朝"/>
        <family val="1"/>
      </rPr>
      <t>台</t>
    </r>
  </si>
  <si>
    <t>上 鶴 間</t>
  </si>
  <si>
    <t>中央農業</t>
  </si>
  <si>
    <t>相模大野・相模原中等</t>
  </si>
  <si>
    <r>
      <t>津 久</t>
    </r>
    <r>
      <rPr>
        <sz val="11"/>
        <rFont val="ＭＳ 明朝"/>
        <family val="1"/>
      </rPr>
      <t xml:space="preserve"> </t>
    </r>
    <r>
      <rPr>
        <sz val="11"/>
        <rFont val="ＭＳ 明朝"/>
        <family val="1"/>
      </rPr>
      <t>井</t>
    </r>
  </si>
  <si>
    <t>厚 木 東</t>
  </si>
  <si>
    <t>J（大和引地台球場）</t>
  </si>
  <si>
    <t>Ｋ（大和引地台球場）</t>
  </si>
  <si>
    <t>柏木学園</t>
  </si>
  <si>
    <t>上　　溝</t>
  </si>
  <si>
    <t>秦野総合</t>
  </si>
  <si>
    <t>相模原総合</t>
  </si>
  <si>
    <r>
      <t>大 和</t>
    </r>
    <r>
      <rPr>
        <sz val="11"/>
        <rFont val="ＭＳ 明朝"/>
        <family val="1"/>
      </rPr>
      <t xml:space="preserve"> </t>
    </r>
    <r>
      <rPr>
        <sz val="11"/>
        <rFont val="ＭＳ 明朝"/>
        <family val="1"/>
      </rPr>
      <t>南</t>
    </r>
  </si>
  <si>
    <t>大 和 東</t>
  </si>
  <si>
    <t>光明相模原</t>
  </si>
  <si>
    <t>玉川球場</t>
  </si>
  <si>
    <t>厚 木 西</t>
  </si>
  <si>
    <t>麻 溝 台</t>
  </si>
  <si>
    <t>伊 志 田</t>
  </si>
  <si>
    <t>上 溝 南</t>
  </si>
  <si>
    <t>渕 野 辺</t>
  </si>
  <si>
    <t>大 和 南</t>
  </si>
  <si>
    <t>綾 瀬 西</t>
  </si>
  <si>
    <t>伊 勢 原</t>
  </si>
  <si>
    <t>津 久 井</t>
  </si>
  <si>
    <t>相模大野・中等</t>
  </si>
  <si>
    <t>大和引地台球場</t>
  </si>
  <si>
    <t>１－２</t>
  </si>
  <si>
    <t>１－３</t>
  </si>
  <si>
    <t>２－３</t>
  </si>
  <si>
    <t>３－４</t>
  </si>
  <si>
    <t>２－４</t>
  </si>
  <si>
    <t>１－４</t>
  </si>
  <si>
    <t>合同チーム１チーム</t>
  </si>
  <si>
    <t>Ｊ・Ｋ代表決定戦</t>
  </si>
  <si>
    <t>（注）Ｃブロックの試合開始予定時間</t>
  </si>
  <si>
    <t>Ａ（川和）</t>
  </si>
  <si>
    <t>松　　陽</t>
  </si>
  <si>
    <t>川　　和</t>
  </si>
  <si>
    <t>新　　羽</t>
  </si>
  <si>
    <t>横浜ｻｲｴﾝｽﾌﾛﾝﾃｨｱ</t>
  </si>
  <si>
    <t>Ｂ（横浜栄）</t>
  </si>
  <si>
    <t>横浜翠嵐</t>
  </si>
  <si>
    <t>金　　井</t>
  </si>
  <si>
    <t>田　　奈</t>
  </si>
  <si>
    <r>
      <t>横 浜</t>
    </r>
    <r>
      <rPr>
        <sz val="11"/>
        <rFont val="ＭＳ 明朝"/>
        <family val="1"/>
      </rPr>
      <t xml:space="preserve"> </t>
    </r>
    <r>
      <rPr>
        <sz val="11"/>
        <rFont val="ＭＳ 明朝"/>
        <family val="1"/>
      </rPr>
      <t>栄</t>
    </r>
  </si>
  <si>
    <t>Ｃ（武相）</t>
  </si>
  <si>
    <t>武　　相</t>
  </si>
  <si>
    <t>保土ヶ谷</t>
  </si>
  <si>
    <r>
      <t>瀬 谷</t>
    </r>
    <r>
      <rPr>
        <sz val="11"/>
        <rFont val="ＭＳ 明朝"/>
        <family val="1"/>
      </rPr>
      <t xml:space="preserve"> </t>
    </r>
    <r>
      <rPr>
        <sz val="11"/>
        <rFont val="ＭＳ 明朝"/>
        <family val="1"/>
      </rPr>
      <t>西</t>
    </r>
  </si>
  <si>
    <r>
      <t>県 商</t>
    </r>
    <r>
      <rPr>
        <sz val="11"/>
        <rFont val="ＭＳ 明朝"/>
        <family val="1"/>
      </rPr>
      <t xml:space="preserve"> </t>
    </r>
    <r>
      <rPr>
        <sz val="11"/>
        <rFont val="ＭＳ 明朝"/>
        <family val="1"/>
      </rPr>
      <t>工</t>
    </r>
  </si>
  <si>
    <t>Ｄ（横浜商）</t>
  </si>
  <si>
    <t>横浜旭陵</t>
  </si>
  <si>
    <t>瀬　　谷</t>
  </si>
  <si>
    <r>
      <t>氷 取</t>
    </r>
    <r>
      <rPr>
        <sz val="11"/>
        <rFont val="ＭＳ 明朝"/>
        <family val="1"/>
      </rPr>
      <t xml:space="preserve"> </t>
    </r>
    <r>
      <rPr>
        <sz val="11"/>
        <rFont val="ＭＳ 明朝"/>
        <family val="1"/>
      </rPr>
      <t>沢</t>
    </r>
  </si>
  <si>
    <r>
      <t>横 浜</t>
    </r>
    <r>
      <rPr>
        <sz val="11"/>
        <rFont val="ＭＳ 明朝"/>
        <family val="1"/>
      </rPr>
      <t xml:space="preserve"> </t>
    </r>
    <r>
      <rPr>
        <sz val="11"/>
        <rFont val="ＭＳ 明朝"/>
        <family val="1"/>
      </rPr>
      <t>商</t>
    </r>
  </si>
  <si>
    <t>Ｅ（横浜創学館）</t>
  </si>
  <si>
    <t>横浜創学館</t>
  </si>
  <si>
    <t>横浜学園</t>
  </si>
  <si>
    <t>山手学院</t>
  </si>
  <si>
    <r>
      <t>霧 が</t>
    </r>
    <r>
      <rPr>
        <sz val="11"/>
        <rFont val="ＭＳ 明朝"/>
        <family val="1"/>
      </rPr>
      <t xml:space="preserve"> </t>
    </r>
    <r>
      <rPr>
        <sz val="11"/>
        <rFont val="ＭＳ 明朝"/>
        <family val="1"/>
      </rPr>
      <t>丘</t>
    </r>
  </si>
  <si>
    <t>Ｆ（戸塚）</t>
  </si>
  <si>
    <t>関東六浦</t>
  </si>
  <si>
    <t>森村学園</t>
  </si>
  <si>
    <t>鶴見総合</t>
  </si>
  <si>
    <t>戸　　塚</t>
  </si>
  <si>
    <t>Ｇ（慶應義塾）</t>
  </si>
  <si>
    <t>慶応義塾</t>
  </si>
  <si>
    <t>旭</t>
  </si>
  <si>
    <t>秀　　英</t>
  </si>
  <si>
    <t>鶴　　見</t>
  </si>
  <si>
    <t>Ｈ（横浜清陵総合）</t>
  </si>
  <si>
    <t>横浜清陵総合</t>
  </si>
  <si>
    <t>港　　北</t>
  </si>
  <si>
    <t>柏　　陽</t>
  </si>
  <si>
    <t>永　　谷</t>
  </si>
  <si>
    <t>Ｉ（鶴見大学）</t>
  </si>
  <si>
    <t>鶴見大附</t>
  </si>
  <si>
    <t>釜利谷・横須賀明光</t>
  </si>
  <si>
    <t>岸　　根</t>
  </si>
  <si>
    <r>
      <t>磯 子</t>
    </r>
    <r>
      <rPr>
        <sz val="11"/>
        <rFont val="ＭＳ 明朝"/>
        <family val="1"/>
      </rPr>
      <t xml:space="preserve"> </t>
    </r>
    <r>
      <rPr>
        <sz val="11"/>
        <rFont val="ＭＳ 明朝"/>
        <family val="1"/>
      </rPr>
      <t>工</t>
    </r>
  </si>
  <si>
    <t>Ｊ（桜丘）</t>
  </si>
  <si>
    <t>桜　　丘</t>
  </si>
  <si>
    <t>白　　山</t>
  </si>
  <si>
    <t>浅　　野</t>
  </si>
  <si>
    <r>
      <t>橘 学</t>
    </r>
    <r>
      <rPr>
        <sz val="11"/>
        <rFont val="ＭＳ 明朝"/>
        <family val="1"/>
      </rPr>
      <t xml:space="preserve"> </t>
    </r>
    <r>
      <rPr>
        <sz val="11"/>
        <rFont val="ＭＳ 明朝"/>
        <family val="1"/>
      </rPr>
      <t>苑</t>
    </r>
  </si>
  <si>
    <t>Ｋ（日大）</t>
  </si>
  <si>
    <t>東</t>
  </si>
  <si>
    <t>横浜翠陵</t>
  </si>
  <si>
    <t>日　　大</t>
  </si>
  <si>
    <t>金　　沢</t>
  </si>
  <si>
    <t>Ｌ（神奈川工）</t>
  </si>
  <si>
    <t>神奈川工</t>
  </si>
  <si>
    <t>神奈川大附</t>
  </si>
  <si>
    <t>上 矢 部</t>
  </si>
  <si>
    <r>
      <t>市 ヶ</t>
    </r>
    <r>
      <rPr>
        <sz val="11"/>
        <rFont val="ＭＳ 明朝"/>
        <family val="1"/>
      </rPr>
      <t xml:space="preserve"> </t>
    </r>
    <r>
      <rPr>
        <sz val="11"/>
        <rFont val="ＭＳ 明朝"/>
        <family val="1"/>
      </rPr>
      <t>尾</t>
    </r>
  </si>
  <si>
    <t>希望ヶ丘</t>
  </si>
  <si>
    <t>Ｍ（希望ヶ丘）</t>
  </si>
  <si>
    <t>横浜立野</t>
  </si>
  <si>
    <t>横浜平沼</t>
  </si>
  <si>
    <t>荏　　田</t>
  </si>
  <si>
    <t>Ｎ（横浜）</t>
  </si>
  <si>
    <t>南</t>
  </si>
  <si>
    <t>横浜南陵</t>
  </si>
  <si>
    <t>横　　浜</t>
  </si>
  <si>
    <t>磯　　子</t>
  </si>
  <si>
    <t>Ｏ（横浜隼人）</t>
  </si>
  <si>
    <t>横浜隼人</t>
  </si>
  <si>
    <t>横浜桜陽</t>
  </si>
  <si>
    <t>金沢総合</t>
  </si>
  <si>
    <t>サレジオ学院</t>
  </si>
  <si>
    <t>舞　　岡</t>
  </si>
  <si>
    <t>新　　栄</t>
  </si>
  <si>
    <r>
      <t>元 石</t>
    </r>
    <r>
      <rPr>
        <sz val="11"/>
        <rFont val="ＭＳ 明朝"/>
        <family val="1"/>
      </rPr>
      <t xml:space="preserve"> </t>
    </r>
    <r>
      <rPr>
        <sz val="11"/>
        <rFont val="ＭＳ 明朝"/>
        <family val="1"/>
      </rPr>
      <t>川</t>
    </r>
  </si>
  <si>
    <t>Ｐ（横浜桜陽）</t>
  </si>
  <si>
    <t>Ｑ（横浜商大）</t>
  </si>
  <si>
    <t>横浜商大</t>
  </si>
  <si>
    <t>関東学院</t>
  </si>
  <si>
    <t>Ｒ（桐蔭学園）</t>
  </si>
  <si>
    <t>桐蔭学園</t>
  </si>
  <si>
    <t>城　　郷</t>
  </si>
  <si>
    <t>光　　陵</t>
  </si>
  <si>
    <t>秋季横浜地区予選対戦表　県大会出場　　３４校</t>
  </si>
  <si>
    <t>横　浜　地　区</t>
  </si>
  <si>
    <t>Ｋブロック</t>
  </si>
  <si>
    <t>Ｌブロック</t>
  </si>
  <si>
    <t>Ｍブロック</t>
  </si>
  <si>
    <t>Ｎブロック</t>
  </si>
  <si>
    <t>Ｏブロック</t>
  </si>
  <si>
    <t>Ｐブロック</t>
  </si>
  <si>
    <t>Ｑブロック</t>
  </si>
  <si>
    <t>川和高</t>
  </si>
  <si>
    <t>希望ヶ丘高</t>
  </si>
  <si>
    <t>桐蔭学園高</t>
  </si>
  <si>
    <t>神奈川工高</t>
  </si>
  <si>
    <t>横浜隼人高</t>
  </si>
  <si>
    <t>慶應義塾高</t>
  </si>
  <si>
    <t>戸塚高</t>
  </si>
  <si>
    <t>横浜緑ヶ丘</t>
  </si>
  <si>
    <t>27日(火)</t>
  </si>
  <si>
    <t>横浜栄高</t>
  </si>
  <si>
    <t>武相高</t>
  </si>
  <si>
    <t>横浜商高</t>
  </si>
  <si>
    <t>鶴見大</t>
  </si>
  <si>
    <t>桜丘高</t>
  </si>
  <si>
    <t>日大高</t>
  </si>
  <si>
    <t>横浜高長浜</t>
  </si>
  <si>
    <t>横浜桜陽高</t>
  </si>
  <si>
    <t>Ｒブロック</t>
  </si>
  <si>
    <t>釜利谷・明光</t>
  </si>
  <si>
    <t>Ｐ・Ｑ代表決定戦</t>
  </si>
  <si>
    <t>１－２</t>
  </si>
  <si>
    <t>新加盟：横浜翠陵</t>
  </si>
  <si>
    <t>Ａ（百合丘）</t>
  </si>
  <si>
    <t>川崎総合科学</t>
  </si>
  <si>
    <t>向の岡工</t>
  </si>
  <si>
    <r>
      <t>百 合</t>
    </r>
    <r>
      <rPr>
        <sz val="11"/>
        <rFont val="ＭＳ 明朝"/>
        <family val="1"/>
      </rPr>
      <t xml:space="preserve"> </t>
    </r>
    <r>
      <rPr>
        <sz val="11"/>
        <rFont val="ＭＳ 明朝"/>
        <family val="1"/>
      </rPr>
      <t>丘</t>
    </r>
  </si>
  <si>
    <r>
      <t>川 崎</t>
    </r>
    <r>
      <rPr>
        <sz val="11"/>
        <rFont val="ＭＳ 明朝"/>
        <family val="1"/>
      </rPr>
      <t xml:space="preserve"> </t>
    </r>
    <r>
      <rPr>
        <sz val="11"/>
        <rFont val="ＭＳ 明朝"/>
        <family val="1"/>
      </rPr>
      <t>北</t>
    </r>
  </si>
  <si>
    <t>Ｂ（川崎工科）</t>
  </si>
  <si>
    <t>川崎工科</t>
  </si>
  <si>
    <t>生　　田</t>
  </si>
  <si>
    <t>新　　城</t>
  </si>
  <si>
    <r>
      <t>県 川</t>
    </r>
    <r>
      <rPr>
        <sz val="11"/>
        <rFont val="ＭＳ 明朝"/>
        <family val="1"/>
      </rPr>
      <t xml:space="preserve"> </t>
    </r>
    <r>
      <rPr>
        <sz val="11"/>
        <rFont val="ＭＳ 明朝"/>
        <family val="1"/>
      </rPr>
      <t>崎</t>
    </r>
  </si>
  <si>
    <t>Ｃ（住吉）</t>
  </si>
  <si>
    <t>麻生総合</t>
  </si>
  <si>
    <t>住　　吉</t>
  </si>
  <si>
    <t>高　　津</t>
  </si>
  <si>
    <t>市 川 崎</t>
  </si>
  <si>
    <t>Ｄ（多摩）</t>
  </si>
  <si>
    <t>橘</t>
  </si>
  <si>
    <t>多　　摩</t>
  </si>
  <si>
    <t>大　　師</t>
  </si>
  <si>
    <r>
      <t>川 崎</t>
    </r>
    <r>
      <rPr>
        <sz val="11"/>
        <rFont val="ＭＳ 明朝"/>
        <family val="1"/>
      </rPr>
      <t xml:space="preserve"> </t>
    </r>
    <r>
      <rPr>
        <sz val="11"/>
        <rFont val="ＭＳ 明朝"/>
        <family val="1"/>
      </rPr>
      <t>商</t>
    </r>
  </si>
  <si>
    <t>Ｅ（等々力球場）</t>
  </si>
  <si>
    <t>菅</t>
  </si>
  <si>
    <t>麻　　生</t>
  </si>
  <si>
    <t>法 政 二</t>
  </si>
  <si>
    <r>
      <t>生 田</t>
    </r>
    <r>
      <rPr>
        <sz val="11"/>
        <rFont val="ＭＳ 明朝"/>
        <family val="1"/>
      </rPr>
      <t xml:space="preserve"> </t>
    </r>
    <r>
      <rPr>
        <sz val="11"/>
        <rFont val="ＭＳ 明朝"/>
        <family val="1"/>
      </rPr>
      <t>東</t>
    </r>
  </si>
  <si>
    <t>川　崎　地　区</t>
  </si>
  <si>
    <t>等々力球場</t>
  </si>
  <si>
    <t>３－４</t>
  </si>
  <si>
    <t>百合丘高</t>
  </si>
  <si>
    <t>川崎工科高</t>
  </si>
  <si>
    <t>住吉高</t>
  </si>
  <si>
    <t>多摩高</t>
  </si>
  <si>
    <t>年度・地区の事情により変更することがあります。</t>
  </si>
  <si>
    <t>桐光学園を含む</t>
  </si>
  <si>
    <t>横須賀明光は釜利谷と合同チーム</t>
  </si>
  <si>
    <t>秋季川崎地区予選対戦表　県大会出場　１０校</t>
  </si>
  <si>
    <t>秋季北相地区予選対戦表　県大会出場 　２１校</t>
  </si>
  <si>
    <t>Ｊブロック</t>
  </si>
  <si>
    <t>Ｋブロック</t>
  </si>
  <si>
    <t>Ｉブロック</t>
  </si>
  <si>
    <r>
      <t>Ｐ・Ｑ代表決定戦 新栄</t>
    </r>
    <r>
      <rPr>
        <sz val="11"/>
        <rFont val="ＭＳ 明朝"/>
        <family val="1"/>
      </rPr>
      <t>3</t>
    </r>
    <r>
      <rPr>
        <sz val="11"/>
        <rFont val="ＭＳ 明朝"/>
        <family val="1"/>
      </rPr>
      <t>－</t>
    </r>
    <r>
      <rPr>
        <sz val="11"/>
        <rFont val="ＭＳ 明朝"/>
        <family val="1"/>
      </rPr>
      <t>11</t>
    </r>
    <r>
      <rPr>
        <sz val="11"/>
        <rFont val="ＭＳ 明朝"/>
        <family val="1"/>
      </rPr>
      <t>関東学院</t>
    </r>
  </si>
  <si>
    <r>
      <t>Ｊ・Ｋ代表決定戦　柏木学園1－</t>
    </r>
    <r>
      <rPr>
        <sz val="11"/>
        <rFont val="ＭＳ 明朝"/>
        <family val="1"/>
      </rPr>
      <t>2</t>
    </r>
    <r>
      <rPr>
        <sz val="11"/>
        <rFont val="ＭＳ 明朝"/>
        <family val="1"/>
      </rPr>
      <t>相模原総合</t>
    </r>
  </si>
  <si>
    <r>
      <t>Ｃ・Ｄ代表決定戦</t>
    </r>
    <r>
      <rPr>
        <sz val="11"/>
        <rFont val="ＭＳ 明朝"/>
        <family val="1"/>
      </rPr>
      <t xml:space="preserve"> 津久井浜2－9逗子</t>
    </r>
    <r>
      <rPr>
        <sz val="11"/>
        <rFont val="ＭＳ 明朝"/>
        <family val="1"/>
      </rPr>
      <t xml:space="preserve"> </t>
    </r>
    <r>
      <rPr>
        <sz val="11"/>
        <rFont val="ＭＳ 明朝"/>
        <family val="1"/>
      </rPr>
      <t xml:space="preserve">   </t>
    </r>
  </si>
  <si>
    <t>大井・小田原城北工</t>
  </si>
  <si>
    <r>
      <t xml:space="preserve">Ｃ・Ｄ代表決定戦 </t>
    </r>
    <r>
      <rPr>
        <sz val="11"/>
        <rFont val="ＭＳ 明朝"/>
        <family val="1"/>
      </rPr>
      <t>　西湘8－0旭丘</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</si>
</sst>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1"/>
      <name val="ＭＳ 明朝"/>
      <family val="1"/>
    </font>
    <font>
      <sz val="6"/>
      <name val="ＭＳ 明朝"/>
      <family val="1"/>
    </font>
    <font>
      <sz val="14"/>
      <name val="ＭＳ 明朝"/>
      <family val="1"/>
    </font>
    <font>
      <sz val="6"/>
      <name val="ＭＳ Ｐゴシック"/>
      <family val="3"/>
    </font>
    <font>
      <sz val="16"/>
      <name val="ＭＳ 明朝"/>
      <family val="1"/>
    </font>
    <font>
      <sz val="10"/>
      <name val="ＭＳ 明朝"/>
      <family val="1"/>
    </font>
    <font>
      <b/>
      <sz val="11"/>
      <name val="ＭＳ 明朝"/>
      <family val="1"/>
    </font>
    <font>
      <sz val="11"/>
      <color indexed="10"/>
      <name val="ＭＳ 明朝"/>
      <family val="1"/>
    </font>
    <font>
      <sz val="11"/>
      <color indexed="12"/>
      <name val="ＭＳ Ｐゴシック"/>
      <family val="3"/>
    </font>
    <font>
      <b/>
      <sz val="10"/>
      <name val="ＭＳ 明朝"/>
      <family val="1"/>
    </font>
    <font>
      <sz val="9"/>
      <name val="ＭＳ 明朝"/>
      <family val="1"/>
    </font>
    <font>
      <b/>
      <sz val="9"/>
      <name val="ＭＳ 明朝"/>
      <family val="1"/>
    </font>
    <font>
      <sz val="8"/>
      <name val="ＭＳ 明朝"/>
      <family val="1"/>
    </font>
    <font>
      <sz val="7"/>
      <name val="ＭＳ 明朝"/>
      <family val="1"/>
    </font>
    <font>
      <u val="single"/>
      <sz val="11"/>
      <color indexed="12"/>
      <name val="ＭＳ 明朝"/>
      <family val="1"/>
    </font>
    <font>
      <u val="single"/>
      <sz val="11"/>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s>
  <borders count="1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style="double"/>
      <right style="double"/>
      <top style="medium"/>
      <bottom>
        <color indexed="63"/>
      </bottom>
    </border>
    <border>
      <left style="double"/>
      <right style="double"/>
      <top style="medium"/>
      <bottom style="double"/>
    </border>
    <border>
      <left>
        <color indexed="63"/>
      </left>
      <right style="medium"/>
      <top style="medium"/>
      <bottom style="double"/>
    </border>
    <border>
      <left style="medium"/>
      <right>
        <color indexed="63"/>
      </right>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double"/>
      <right style="double"/>
      <top style="double"/>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thin"/>
      <bottom style="thin"/>
    </border>
    <border>
      <left style="double"/>
      <right style="double"/>
      <top style="thin"/>
      <bottom style="thin"/>
    </border>
    <border>
      <left>
        <color indexed="63"/>
      </left>
      <right style="medium"/>
      <top style="thin"/>
      <bottom style="thin"/>
    </border>
    <border>
      <left style="medium"/>
      <right>
        <color indexed="63"/>
      </right>
      <top style="thin"/>
      <bottom style="medium"/>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style="double"/>
      <top style="thin"/>
      <bottom style="medium"/>
    </border>
    <border>
      <left>
        <color indexed="63"/>
      </left>
      <right style="medium"/>
      <top style="thin"/>
      <bottom style="medium"/>
    </border>
    <border>
      <left>
        <color indexed="63"/>
      </left>
      <right>
        <color indexed="63"/>
      </right>
      <top style="dotted"/>
      <bottom style="dotted"/>
    </border>
    <border>
      <left>
        <color indexed="63"/>
      </left>
      <right style="double"/>
      <top style="dotted"/>
      <bottom style="dotted"/>
    </border>
    <border>
      <left style="thin"/>
      <right>
        <color indexed="63"/>
      </right>
      <top style="dotted"/>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style="medium"/>
      <top>
        <color indexed="63"/>
      </top>
      <bottom style="medium"/>
    </border>
    <border>
      <left style="double"/>
      <right style="medium"/>
      <top style="medium"/>
      <bottom style="double"/>
    </border>
    <border>
      <left style="double"/>
      <right style="medium"/>
      <top style="double"/>
      <bottom style="thin"/>
    </border>
    <border>
      <left style="double"/>
      <right style="medium"/>
      <top style="thin"/>
      <bottom style="thin"/>
    </border>
    <border>
      <left>
        <color indexed="63"/>
      </left>
      <right style="double"/>
      <top style="thin"/>
      <bottom style="medium"/>
    </border>
    <border>
      <left style="double"/>
      <right style="medium"/>
      <top style="thin"/>
      <bottom style="medium"/>
    </border>
    <border>
      <left style="medium"/>
      <right style="medium"/>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style="medium"/>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hair"/>
    </border>
    <border>
      <left style="thin"/>
      <right style="thin"/>
      <top style="thin"/>
      <bottom style="hair"/>
    </border>
    <border>
      <left style="thin"/>
      <right style="thin"/>
      <top style="medium"/>
      <bottom style="hair"/>
    </border>
    <border>
      <left style="thin"/>
      <right style="medium"/>
      <top style="medium"/>
      <bottom style="hair"/>
    </border>
    <border>
      <left style="thin"/>
      <right style="medium"/>
      <top style="thin"/>
      <bottom style="hair"/>
    </border>
    <border>
      <left style="medium"/>
      <right>
        <color indexed="63"/>
      </right>
      <top style="medium"/>
      <bottom style="medium"/>
    </border>
    <border>
      <left style="medium"/>
      <right>
        <color indexed="63"/>
      </right>
      <top>
        <color indexed="63"/>
      </top>
      <bottom style="thin"/>
    </border>
    <border>
      <left style="thin"/>
      <right style="thin"/>
      <top>
        <color indexed="63"/>
      </top>
      <bottom style="hair"/>
    </border>
    <border>
      <left style="thin"/>
      <right style="medium"/>
      <top>
        <color indexed="63"/>
      </top>
      <bottom style="hair"/>
    </border>
    <border>
      <left>
        <color indexed="63"/>
      </left>
      <right>
        <color indexed="63"/>
      </right>
      <top style="medium"/>
      <bottom style="thin"/>
    </border>
    <border>
      <left style="medium"/>
      <right style="medium"/>
      <top style="medium"/>
      <bottom style="thin"/>
    </border>
    <border>
      <left style="medium"/>
      <right style="medium"/>
      <top>
        <color indexed="63"/>
      </top>
      <bottom style="medium"/>
    </border>
    <border>
      <left>
        <color indexed="63"/>
      </left>
      <right>
        <color indexed="63"/>
      </right>
      <top style="medium"/>
      <bottom style="hair"/>
    </border>
    <border>
      <left style="thin"/>
      <right style="medium"/>
      <top>
        <color indexed="63"/>
      </top>
      <bottom style="thin"/>
    </border>
    <border>
      <left>
        <color indexed="63"/>
      </left>
      <right>
        <color indexed="63"/>
      </right>
      <top style="thin"/>
      <bottom style="hair"/>
    </border>
    <border>
      <left>
        <color indexed="63"/>
      </left>
      <right style="medium"/>
      <top style="medium"/>
      <bottom style="thin"/>
    </border>
    <border>
      <left style="medium"/>
      <right style="medium"/>
      <top style="medium"/>
      <bottom style="medium"/>
    </border>
    <border>
      <left>
        <color indexed="63"/>
      </left>
      <right>
        <color indexed="63"/>
      </right>
      <top>
        <color indexed="63"/>
      </top>
      <bottom style="medium"/>
    </border>
    <border>
      <left style="thin"/>
      <right style="thin"/>
      <top>
        <color indexed="63"/>
      </top>
      <bottom style="medium"/>
    </border>
    <border>
      <left>
        <color indexed="63"/>
      </left>
      <right style="thin"/>
      <top style="medium"/>
      <bottom style="hair"/>
    </border>
    <border>
      <left>
        <color indexed="63"/>
      </left>
      <right style="thin"/>
      <top>
        <color indexed="63"/>
      </top>
      <bottom style="thin"/>
    </border>
    <border>
      <left>
        <color indexed="63"/>
      </left>
      <right style="thin"/>
      <top style="thin"/>
      <bottom style="hair"/>
    </border>
    <border>
      <left>
        <color indexed="63"/>
      </left>
      <right style="thin"/>
      <top>
        <color indexed="63"/>
      </top>
      <bottom style="hair"/>
    </border>
    <border>
      <left style="thin"/>
      <right style="medium"/>
      <top style="thin"/>
      <bottom>
        <color indexed="63"/>
      </botto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hair"/>
    </border>
    <border>
      <left style="medium"/>
      <right style="medium"/>
      <top style="thin"/>
      <bottom>
        <color indexed="63"/>
      </bottom>
    </border>
    <border>
      <left style="thin"/>
      <right style="medium"/>
      <top style="hair"/>
      <bottom style="thin"/>
    </border>
    <border diagonalUp="1">
      <left style="medium"/>
      <right style="medium"/>
      <top style="thin"/>
      <bottom style="medium"/>
      <diagonal style="thin"/>
    </border>
    <border>
      <left style="thin"/>
      <right>
        <color indexed="63"/>
      </right>
      <top style="hair"/>
      <bottom style="thin"/>
    </border>
    <border>
      <left style="thin"/>
      <right>
        <color indexed="63"/>
      </right>
      <top>
        <color indexed="63"/>
      </top>
      <bottom style="hair"/>
    </border>
    <border>
      <left style="thin"/>
      <right style="thin"/>
      <top style="thin"/>
      <bottom>
        <color indexed="63"/>
      </bottom>
    </border>
    <border>
      <left>
        <color indexed="63"/>
      </left>
      <right style="thin"/>
      <top style="medium"/>
      <bottom>
        <color indexed="63"/>
      </bottom>
    </border>
    <border>
      <left style="double"/>
      <right>
        <color indexed="63"/>
      </right>
      <top style="medium"/>
      <bottom>
        <color indexed="63"/>
      </bottom>
    </border>
    <border>
      <left style="thin"/>
      <right style="medium"/>
      <top>
        <color indexed="63"/>
      </top>
      <bottom>
        <color indexed="63"/>
      </bottom>
    </border>
    <border diagonalDown="1">
      <left style="double"/>
      <right>
        <color indexed="63"/>
      </right>
      <top style="double"/>
      <bottom style="thin"/>
      <diagonal style="dotted"/>
    </border>
    <border diagonalDown="1">
      <left>
        <color indexed="63"/>
      </left>
      <right>
        <color indexed="63"/>
      </right>
      <top style="double"/>
      <bottom style="thin"/>
      <diagonal style="dotted"/>
    </border>
    <border diagonalDown="1">
      <left>
        <color indexed="63"/>
      </left>
      <right style="thin"/>
      <top style="double"/>
      <bottom style="thin"/>
      <diagonal style="dotted"/>
    </border>
    <border diagonalDown="1">
      <left style="thin"/>
      <right>
        <color indexed="63"/>
      </right>
      <top style="thin"/>
      <bottom style="thin"/>
      <diagonal style="dotted"/>
    </border>
    <border diagonalDown="1">
      <left>
        <color indexed="63"/>
      </left>
      <right>
        <color indexed="63"/>
      </right>
      <top style="thin"/>
      <bottom style="thin"/>
      <diagonal style="dotted"/>
    </border>
    <border diagonalDown="1">
      <left>
        <color indexed="63"/>
      </left>
      <right style="thin"/>
      <top style="thin"/>
      <bottom style="thin"/>
      <diagonal style="dotted"/>
    </border>
    <border diagonalDown="1">
      <left style="thin"/>
      <right>
        <color indexed="63"/>
      </right>
      <top style="thin"/>
      <bottom style="medium"/>
      <diagonal style="dotted"/>
    </border>
    <border diagonalDown="1">
      <left>
        <color indexed="63"/>
      </left>
      <right>
        <color indexed="63"/>
      </right>
      <top style="thin"/>
      <bottom style="medium"/>
      <diagonal style="dotted"/>
    </border>
    <border diagonalDown="1">
      <left>
        <color indexed="63"/>
      </left>
      <right style="double"/>
      <top style="thin"/>
      <bottom style="medium"/>
      <diagonal style="dotted"/>
    </border>
    <border>
      <left style="medium"/>
      <right style="thin"/>
      <top style="medium"/>
      <bottom style="medium"/>
    </border>
    <border>
      <left style="thin"/>
      <right>
        <color indexed="63"/>
      </right>
      <top style="medium"/>
      <bottom style="medium"/>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double"/>
      <right>
        <color indexed="63"/>
      </right>
      <top style="dotted"/>
      <bottom style="dotted"/>
    </border>
    <border diagonalDown="1">
      <left>
        <color indexed="63"/>
      </left>
      <right style="thin"/>
      <top style="thin"/>
      <bottom style="medium"/>
      <diagonal style="dotted"/>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color indexed="63"/>
      </bottom>
    </border>
    <border>
      <left style="thin"/>
      <right style="medium"/>
      <top style="medium"/>
      <bottom>
        <color indexed="63"/>
      </bottom>
    </border>
    <border>
      <left>
        <color indexed="63"/>
      </left>
      <right style="medium"/>
      <top style="medium"/>
      <bottom style="medium"/>
    </border>
    <border>
      <left>
        <color indexed="63"/>
      </left>
      <right style="medium"/>
      <top style="thin"/>
      <bottom style="hair"/>
    </border>
    <border>
      <left style="thin"/>
      <right>
        <color indexed="63"/>
      </right>
      <top style="thin"/>
      <bottom>
        <color indexed="63"/>
      </bottom>
    </border>
    <border>
      <left>
        <color indexed="63"/>
      </left>
      <right style="medium"/>
      <top style="thin"/>
      <bottom>
        <color indexed="63"/>
      </bottom>
    </border>
    <border>
      <left style="double"/>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thin"/>
      <top style="hair"/>
      <bottom style="medium"/>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2" borderId="2" applyNumberFormat="0" applyFont="0" applyAlignment="0" applyProtection="0"/>
    <xf numFmtId="0" fontId="21" fillId="0" borderId="3" applyNumberFormat="0" applyFill="0" applyAlignment="0" applyProtection="0"/>
    <xf numFmtId="0" fontId="22" fillId="3" borderId="0" applyNumberFormat="0" applyBorder="0" applyAlignment="0" applyProtection="0"/>
    <xf numFmtId="0" fontId="23" fillId="23" borderId="4"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15" fillId="0" borderId="0" applyNumberFormat="0" applyFill="0" applyBorder="0" applyAlignment="0" applyProtection="0"/>
    <xf numFmtId="0" fontId="32" fillId="4" borderId="0" applyNumberFormat="0" applyBorder="0" applyAlignment="0" applyProtection="0"/>
  </cellStyleXfs>
  <cellXfs count="355">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xf>
    <xf numFmtId="0" fontId="5" fillId="0" borderId="0" xfId="0" applyFont="1" applyFill="1" applyAlignment="1">
      <alignment horizontal="center" vertical="center"/>
    </xf>
    <xf numFmtId="0" fontId="4" fillId="0" borderId="0" xfId="0" applyFont="1" applyFill="1" applyAlignment="1">
      <alignment horizontal="center"/>
    </xf>
    <xf numFmtId="0" fontId="6"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5"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xf>
    <xf numFmtId="0" fontId="2" fillId="0" borderId="0" xfId="0" applyFont="1" applyFill="1" applyAlignment="1">
      <alignment vertical="center"/>
    </xf>
    <xf numFmtId="0" fontId="0" fillId="0" borderId="0" xfId="0" applyFont="1" applyFill="1" applyAlignment="1">
      <alignment horizontal="lef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0" xfId="0" applyFont="1" applyFill="1" applyAlignment="1">
      <alignment vertical="center"/>
    </xf>
    <xf numFmtId="0" fontId="0" fillId="0" borderId="0" xfId="0" applyFont="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56" fontId="0" fillId="0" borderId="0" xfId="0" applyNumberFormat="1" applyFont="1" applyBorder="1" applyAlignment="1" quotePrefix="1">
      <alignment vertical="center"/>
    </xf>
    <xf numFmtId="0" fontId="0" fillId="0" borderId="41" xfId="0" applyFont="1" applyBorder="1" applyAlignment="1" quotePrefix="1">
      <alignment vertical="center"/>
    </xf>
    <xf numFmtId="56" fontId="0" fillId="0" borderId="41" xfId="0" applyNumberFormat="1" applyFont="1" applyBorder="1" applyAlignment="1" quotePrefix="1">
      <alignment vertical="center"/>
    </xf>
    <xf numFmtId="0" fontId="0" fillId="0" borderId="42" xfId="0" applyFont="1" applyBorder="1" applyAlignment="1">
      <alignment vertical="center"/>
    </xf>
    <xf numFmtId="0" fontId="0" fillId="0" borderId="42" xfId="0" applyFont="1" applyFill="1" applyBorder="1" applyAlignment="1">
      <alignment vertical="center"/>
    </xf>
    <xf numFmtId="0" fontId="0" fillId="0" borderId="0" xfId="0" applyFont="1" applyBorder="1" applyAlignment="1" quotePrefix="1">
      <alignment vertical="center"/>
    </xf>
    <xf numFmtId="0" fontId="0" fillId="0" borderId="42" xfId="0" applyFont="1" applyBorder="1" applyAlignment="1">
      <alignment horizontal="right"/>
    </xf>
    <xf numFmtId="0" fontId="0" fillId="0" borderId="41"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2" xfId="0" applyFont="1" applyBorder="1" applyAlignment="1">
      <alignment horizontal="center"/>
    </xf>
    <xf numFmtId="0" fontId="0" fillId="0" borderId="42" xfId="0" applyFont="1" applyFill="1" applyBorder="1" applyAlignment="1">
      <alignment vertical="center"/>
    </xf>
    <xf numFmtId="0" fontId="0" fillId="0" borderId="42" xfId="0" applyFont="1" applyFill="1" applyBorder="1" applyAlignment="1">
      <alignment horizontal="center" vertical="center"/>
    </xf>
    <xf numFmtId="0" fontId="0" fillId="0" borderId="0" xfId="0" applyFont="1" applyBorder="1" applyAlignment="1">
      <alignment vertical="center"/>
    </xf>
    <xf numFmtId="0" fontId="6" fillId="0" borderId="0" xfId="0" applyFont="1" applyAlignment="1">
      <alignment vertical="center"/>
    </xf>
    <xf numFmtId="0" fontId="0" fillId="0" borderId="0" xfId="0" applyFont="1" applyAlignment="1" quotePrefix="1">
      <alignment vertical="center"/>
    </xf>
    <xf numFmtId="0" fontId="0" fillId="0" borderId="0" xfId="0" applyFill="1" applyBorder="1" applyAlignment="1">
      <alignment vertical="center"/>
    </xf>
    <xf numFmtId="0" fontId="8" fillId="0" borderId="0" xfId="0" applyFont="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8" fillId="0" borderId="0" xfId="0" applyFont="1" applyFill="1" applyBorder="1" applyAlignment="1">
      <alignment vertical="center"/>
    </xf>
    <xf numFmtId="0" fontId="0" fillId="0" borderId="45" xfId="0" applyFont="1" applyFill="1" applyBorder="1" applyAlignment="1">
      <alignment horizontal="center" vertical="center"/>
    </xf>
    <xf numFmtId="0" fontId="0" fillId="0" borderId="19"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9" fillId="0" borderId="1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xf numFmtId="0" fontId="0" fillId="0" borderId="55" xfId="0" applyBorder="1" applyAlignment="1">
      <alignment vertical="center"/>
    </xf>
    <xf numFmtId="0" fontId="0" fillId="0" borderId="56" xfId="0" applyBorder="1" applyAlignment="1">
      <alignment vertical="center"/>
    </xf>
    <xf numFmtId="56" fontId="5" fillId="0" borderId="57" xfId="0" applyNumberFormat="1" applyFont="1" applyBorder="1" applyAlignment="1" quotePrefix="1">
      <alignment horizontal="center" vertical="center"/>
    </xf>
    <xf numFmtId="0" fontId="0" fillId="0" borderId="58" xfId="0" applyBorder="1" applyAlignment="1">
      <alignment vertical="center"/>
    </xf>
    <xf numFmtId="56" fontId="5" fillId="0" borderId="59" xfId="0" applyNumberFormat="1" applyFont="1" applyBorder="1" applyAlignment="1" quotePrefix="1">
      <alignment horizontal="center" vertical="center"/>
    </xf>
    <xf numFmtId="56" fontId="5" fillId="0" borderId="60" xfId="0" applyNumberFormat="1" applyFont="1" applyFill="1" applyBorder="1" applyAlignment="1" quotePrefix="1">
      <alignment horizontal="center" vertical="center"/>
    </xf>
    <xf numFmtId="56" fontId="5" fillId="0" borderId="61" xfId="0" applyNumberFormat="1" applyFont="1" applyFill="1" applyBorder="1" applyAlignment="1" quotePrefix="1">
      <alignment horizontal="center" vertical="center"/>
    </xf>
    <xf numFmtId="56" fontId="5" fillId="0" borderId="57" xfId="0" applyNumberFormat="1" applyFont="1" applyFill="1" applyBorder="1" applyAlignment="1" quotePrefix="1">
      <alignment horizontal="center" vertical="center"/>
    </xf>
    <xf numFmtId="56" fontId="5" fillId="0" borderId="62" xfId="0" applyNumberFormat="1" applyFont="1" applyFill="1" applyBorder="1" applyAlignment="1" quotePrefix="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14"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0" fillId="0" borderId="3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64" xfId="0" applyFont="1" applyFill="1" applyBorder="1" applyAlignment="1">
      <alignment horizontal="center" vertical="center"/>
    </xf>
    <xf numFmtId="56" fontId="5" fillId="0" borderId="65" xfId="0" applyNumberFormat="1" applyFont="1" applyBorder="1" applyAlignment="1" quotePrefix="1">
      <alignment horizontal="center" vertical="center"/>
    </xf>
    <xf numFmtId="56" fontId="5" fillId="0" borderId="66" xfId="0" applyNumberFormat="1" applyFont="1" applyFill="1" applyBorder="1" applyAlignment="1" quotePrefix="1">
      <alignment horizontal="center" vertical="center"/>
    </xf>
    <xf numFmtId="0" fontId="0" fillId="0" borderId="38" xfId="0" applyBorder="1" applyAlignment="1">
      <alignment vertical="center"/>
    </xf>
    <xf numFmtId="56" fontId="5" fillId="0" borderId="38" xfId="0" applyNumberFormat="1" applyFont="1" applyFill="1" applyBorder="1" applyAlignment="1" quotePrefix="1">
      <alignment horizontal="center" vertical="center"/>
    </xf>
    <xf numFmtId="0" fontId="0" fillId="0" borderId="0" xfId="0" applyBorder="1" applyAlignment="1">
      <alignment vertical="center"/>
    </xf>
    <xf numFmtId="56" fontId="5" fillId="0" borderId="0" xfId="0" applyNumberFormat="1" applyFont="1" applyFill="1" applyBorder="1" applyAlignment="1" quotePrefix="1">
      <alignment horizontal="center"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horizontal="center" vertical="center"/>
    </xf>
    <xf numFmtId="0" fontId="5" fillId="0" borderId="29" xfId="0" applyFont="1" applyBorder="1" applyAlignment="1">
      <alignment horizontal="center" vertical="center"/>
    </xf>
    <xf numFmtId="0" fontId="5" fillId="0" borderId="54" xfId="0" applyFont="1" applyBorder="1" applyAlignment="1">
      <alignment horizontal="center" vertical="center"/>
    </xf>
    <xf numFmtId="0" fontId="0" fillId="0" borderId="68" xfId="0" applyBorder="1" applyAlignment="1">
      <alignment horizontal="center" vertical="center"/>
    </xf>
    <xf numFmtId="0" fontId="0" fillId="0" borderId="14"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7" xfId="0" applyNumberFormat="1" applyBorder="1" applyAlignment="1">
      <alignment horizontal="center" vertical="center"/>
    </xf>
    <xf numFmtId="56" fontId="5" fillId="0" borderId="70" xfId="0" applyNumberFormat="1" applyFont="1" applyBorder="1" applyAlignment="1" quotePrefix="1">
      <alignment horizontal="center" vertical="center"/>
    </xf>
    <xf numFmtId="56" fontId="5" fillId="0" borderId="51" xfId="0" applyNumberFormat="1" applyFont="1" applyBorder="1" applyAlignment="1" quotePrefix="1">
      <alignment horizontal="center" vertical="center"/>
    </xf>
    <xf numFmtId="56" fontId="5" fillId="0" borderId="71" xfId="0" applyNumberFormat="1" applyFont="1" applyBorder="1" applyAlignment="1" quotePrefix="1">
      <alignment horizontal="center" vertical="center"/>
    </xf>
    <xf numFmtId="0" fontId="0" fillId="0" borderId="59" xfId="0" applyBorder="1" applyAlignment="1">
      <alignment vertical="center"/>
    </xf>
    <xf numFmtId="56" fontId="5" fillId="0" borderId="72" xfId="0" applyNumberFormat="1" applyFont="1" applyBorder="1" applyAlignment="1" quotePrefix="1">
      <alignment horizontal="center" vertical="center"/>
    </xf>
    <xf numFmtId="0" fontId="5" fillId="0" borderId="71" xfId="0" applyNumberFormat="1" applyFont="1" applyBorder="1" applyAlignment="1">
      <alignment vertical="center"/>
    </xf>
    <xf numFmtId="0" fontId="0" fillId="0" borderId="10" xfId="0" applyBorder="1" applyAlignment="1">
      <alignment vertical="center"/>
    </xf>
    <xf numFmtId="0" fontId="0" fillId="0" borderId="73" xfId="0" applyBorder="1" applyAlignment="1">
      <alignment vertical="center"/>
    </xf>
    <xf numFmtId="0" fontId="0" fillId="0" borderId="74" xfId="0" applyBorder="1" applyAlignment="1">
      <alignment horizontal="center" vertical="center"/>
    </xf>
    <xf numFmtId="0" fontId="5" fillId="0" borderId="54" xfId="0" applyNumberFormat="1" applyFont="1" applyBorder="1" applyAlignment="1">
      <alignment horizontal="center" vertical="center"/>
    </xf>
    <xf numFmtId="0" fontId="0" fillId="0" borderId="10" xfId="0" applyBorder="1" applyAlignment="1">
      <alignment horizontal="center" vertical="center"/>
    </xf>
    <xf numFmtId="0" fontId="0" fillId="0" borderId="10" xfId="0" applyNumberFormat="1" applyBorder="1" applyAlignment="1">
      <alignment horizontal="center" vertical="center"/>
    </xf>
    <xf numFmtId="0" fontId="0" fillId="0" borderId="68" xfId="0" applyNumberFormat="1" applyBorder="1" applyAlignment="1">
      <alignment horizontal="center" vertical="center"/>
    </xf>
    <xf numFmtId="0" fontId="0" fillId="0" borderId="67" xfId="0" applyNumberFormat="1" applyBorder="1" applyAlignment="1">
      <alignment horizontal="center" vertical="center"/>
    </xf>
    <xf numFmtId="0" fontId="0" fillId="0" borderId="14" xfId="0" applyNumberFormat="1" applyBorder="1" applyAlignment="1">
      <alignment horizontal="center" vertical="center"/>
    </xf>
    <xf numFmtId="0" fontId="0" fillId="0" borderId="53" xfId="0" applyNumberFormat="1" applyBorder="1" applyAlignment="1">
      <alignment horizontal="center" vertical="center"/>
    </xf>
    <xf numFmtId="0" fontId="0" fillId="0" borderId="21" xfId="0" applyNumberFormat="1" applyBorder="1" applyAlignment="1">
      <alignment horizontal="center" vertical="center"/>
    </xf>
    <xf numFmtId="0" fontId="0" fillId="0" borderId="54" xfId="0" applyNumberFormat="1" applyBorder="1" applyAlignment="1">
      <alignment horizontal="center" vertical="center"/>
    </xf>
    <xf numFmtId="0" fontId="0" fillId="0" borderId="69" xfId="0" applyNumberFormat="1" applyBorder="1" applyAlignment="1">
      <alignment horizontal="center" vertical="center"/>
    </xf>
    <xf numFmtId="0" fontId="5" fillId="0" borderId="75" xfId="0" applyFont="1" applyBorder="1" applyAlignment="1">
      <alignment horizontal="center" vertical="center"/>
    </xf>
    <xf numFmtId="0" fontId="5" fillId="0" borderId="69" xfId="0" applyFont="1" applyBorder="1" applyAlignment="1">
      <alignment horizontal="center" vertical="center"/>
    </xf>
    <xf numFmtId="0" fontId="10" fillId="0" borderId="43"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71" xfId="0" applyNumberFormat="1" applyFont="1" applyFill="1" applyBorder="1" applyAlignment="1">
      <alignment vertical="center"/>
    </xf>
    <xf numFmtId="56" fontId="5" fillId="0" borderId="66" xfId="0" applyNumberFormat="1" applyFont="1" applyBorder="1" applyAlignment="1" quotePrefix="1">
      <alignment horizontal="center" vertical="center"/>
    </xf>
    <xf numFmtId="0" fontId="0" fillId="0" borderId="44" xfId="0" applyFont="1" applyFill="1" applyBorder="1" applyAlignment="1">
      <alignment vertical="center"/>
    </xf>
    <xf numFmtId="0" fontId="0" fillId="0" borderId="76" xfId="0" applyFont="1" applyFill="1" applyBorder="1" applyAlignment="1">
      <alignment vertical="center"/>
    </xf>
    <xf numFmtId="0" fontId="0" fillId="0" borderId="60" xfId="0" applyFont="1" applyFill="1" applyBorder="1" applyAlignment="1">
      <alignment vertical="center"/>
    </xf>
    <xf numFmtId="0" fontId="10" fillId="0" borderId="0" xfId="0" applyFont="1" applyFill="1" applyAlignment="1">
      <alignment vertical="center"/>
    </xf>
    <xf numFmtId="56" fontId="5" fillId="0" borderId="77" xfId="0" applyNumberFormat="1" applyFont="1" applyBorder="1" applyAlignment="1" quotePrefix="1">
      <alignment horizontal="center" vertical="center"/>
    </xf>
    <xf numFmtId="56" fontId="5" fillId="0" borderId="78" xfId="0" applyNumberFormat="1" applyFont="1" applyBorder="1" applyAlignment="1" quotePrefix="1">
      <alignment horizontal="center" vertical="center"/>
    </xf>
    <xf numFmtId="56" fontId="5" fillId="0" borderId="79" xfId="0" applyNumberFormat="1" applyFont="1" applyBorder="1" applyAlignment="1" quotePrefix="1">
      <alignment horizontal="center" vertical="center"/>
    </xf>
    <xf numFmtId="56" fontId="5" fillId="0" borderId="80" xfId="0" applyNumberFormat="1" applyFont="1" applyBorder="1" applyAlignment="1" quotePrefix="1">
      <alignment horizontal="center" vertical="center"/>
    </xf>
    <xf numFmtId="0" fontId="0" fillId="0" borderId="61" xfId="0" applyBorder="1" applyAlignment="1">
      <alignment vertical="center"/>
    </xf>
    <xf numFmtId="0" fontId="0" fillId="0" borderId="71" xfId="0" applyBorder="1" applyAlignment="1">
      <alignment vertical="center"/>
    </xf>
    <xf numFmtId="0" fontId="0" fillId="0" borderId="62"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77" xfId="0" applyFont="1" applyFill="1" applyBorder="1" applyAlignment="1">
      <alignment vertical="center"/>
    </xf>
    <xf numFmtId="0" fontId="0" fillId="0" borderId="83" xfId="0" applyFont="1" applyFill="1" applyBorder="1" applyAlignment="1">
      <alignment vertical="center"/>
    </xf>
    <xf numFmtId="20" fontId="0" fillId="0" borderId="61" xfId="0" applyNumberFormat="1" applyFont="1" applyFill="1" applyBorder="1" applyAlignment="1">
      <alignment horizontal="center" vertical="center"/>
    </xf>
    <xf numFmtId="0" fontId="0" fillId="0" borderId="55" xfId="0" applyFill="1" applyBorder="1" applyAlignment="1">
      <alignment vertical="center"/>
    </xf>
    <xf numFmtId="56" fontId="5" fillId="0" borderId="70" xfId="0" applyNumberFormat="1" applyFont="1" applyFill="1" applyBorder="1" applyAlignment="1" quotePrefix="1">
      <alignment horizontal="center" vertical="center"/>
    </xf>
    <xf numFmtId="0" fontId="0" fillId="0" borderId="56" xfId="0" applyFill="1" applyBorder="1" applyAlignment="1">
      <alignment vertical="center"/>
    </xf>
    <xf numFmtId="56" fontId="5" fillId="0" borderId="51" xfId="0" applyNumberFormat="1" applyFont="1" applyFill="1" applyBorder="1" applyAlignment="1" quotePrefix="1">
      <alignment horizontal="center" vertical="center"/>
    </xf>
    <xf numFmtId="56" fontId="5" fillId="0" borderId="71" xfId="0" applyNumberFormat="1" applyFont="1" applyFill="1" applyBorder="1" applyAlignment="1" quotePrefix="1">
      <alignment horizontal="center" vertical="center"/>
    </xf>
    <xf numFmtId="0" fontId="0" fillId="0" borderId="58" xfId="0" applyFill="1" applyBorder="1" applyAlignment="1">
      <alignment vertical="center"/>
    </xf>
    <xf numFmtId="0" fontId="5" fillId="0" borderId="62" xfId="0" applyNumberFormat="1" applyFont="1" applyFill="1" applyBorder="1" applyAlignment="1">
      <alignment horizontal="center" vertical="center"/>
    </xf>
    <xf numFmtId="56" fontId="5" fillId="0" borderId="59" xfId="0" applyNumberFormat="1" applyFont="1" applyFill="1" applyBorder="1" applyAlignment="1" quotePrefix="1">
      <alignment horizontal="center" vertical="center"/>
    </xf>
    <xf numFmtId="56" fontId="5" fillId="0" borderId="72" xfId="0" applyNumberFormat="1" applyFont="1" applyFill="1" applyBorder="1" applyAlignment="1" quotePrefix="1">
      <alignment horizontal="center" vertical="center"/>
    </xf>
    <xf numFmtId="0" fontId="0" fillId="0" borderId="84" xfId="0" applyFill="1" applyBorder="1" applyAlignment="1">
      <alignment vertical="center"/>
    </xf>
    <xf numFmtId="56" fontId="5" fillId="0" borderId="58" xfId="0" applyNumberFormat="1" applyFont="1" applyFill="1" applyBorder="1" applyAlignment="1" quotePrefix="1">
      <alignment horizontal="center" vertical="center"/>
    </xf>
    <xf numFmtId="0" fontId="0" fillId="0" borderId="38" xfId="0" applyFill="1" applyBorder="1" applyAlignment="1">
      <alignment vertical="center"/>
    </xf>
    <xf numFmtId="0" fontId="0" fillId="0" borderId="0" xfId="0" applyFill="1" applyBorder="1" applyAlignment="1">
      <alignment vertical="center"/>
    </xf>
    <xf numFmtId="0" fontId="0" fillId="0" borderId="0" xfId="0" applyNumberFormat="1" applyFill="1" applyBorder="1" applyAlignment="1">
      <alignment horizontal="center" vertical="center"/>
    </xf>
    <xf numFmtId="0" fontId="5" fillId="0" borderId="0" xfId="0" applyFont="1" applyFill="1" applyBorder="1" applyAlignment="1">
      <alignment horizontal="center" vertical="center"/>
    </xf>
    <xf numFmtId="0" fontId="0" fillId="0" borderId="85" xfId="0" applyNumberFormat="1" applyBorder="1" applyAlignment="1">
      <alignment horizontal="center" vertical="center"/>
    </xf>
    <xf numFmtId="0" fontId="10" fillId="0" borderId="27" xfId="0" applyNumberFormat="1" applyFont="1" applyBorder="1" applyAlignment="1">
      <alignment horizontal="center" vertical="center"/>
    </xf>
    <xf numFmtId="0" fontId="10" fillId="0" borderId="54" xfId="0" applyNumberFormat="1" applyFont="1" applyBorder="1" applyAlignment="1">
      <alignment horizontal="center" vertical="center"/>
    </xf>
    <xf numFmtId="0" fontId="10" fillId="0" borderId="53" xfId="0" applyNumberFormat="1" applyFont="1" applyBorder="1" applyAlignment="1">
      <alignment horizontal="center" vertical="center"/>
    </xf>
    <xf numFmtId="56" fontId="5" fillId="0" borderId="86" xfId="0" applyNumberFormat="1" applyFont="1" applyFill="1" applyBorder="1" applyAlignment="1" quotePrefix="1">
      <alignment horizontal="center" vertical="center"/>
    </xf>
    <xf numFmtId="0" fontId="5" fillId="0" borderId="72" xfId="0" applyNumberFormat="1" applyFont="1" applyFill="1" applyBorder="1" applyAlignment="1" quotePrefix="1">
      <alignment horizontal="center" vertical="center"/>
    </xf>
    <xf numFmtId="0" fontId="5" fillId="0" borderId="62" xfId="0" applyNumberFormat="1" applyFont="1" applyFill="1" applyBorder="1" applyAlignment="1" quotePrefix="1">
      <alignment horizontal="center" vertical="center"/>
    </xf>
    <xf numFmtId="0" fontId="5" fillId="0" borderId="38" xfId="0" applyNumberFormat="1" applyFont="1" applyFill="1" applyBorder="1" applyAlignment="1">
      <alignment vertical="center"/>
    </xf>
    <xf numFmtId="56" fontId="5" fillId="0" borderId="82" xfId="0" applyNumberFormat="1" applyFont="1" applyFill="1" applyBorder="1" applyAlignment="1" quotePrefix="1">
      <alignment horizontal="center" vertical="center"/>
    </xf>
    <xf numFmtId="56" fontId="5" fillId="0" borderId="76" xfId="0" applyNumberFormat="1" applyFont="1" applyFill="1" applyBorder="1" applyAlignment="1" quotePrefix="1">
      <alignment horizontal="center" vertical="center"/>
    </xf>
    <xf numFmtId="56" fontId="5" fillId="0" borderId="84" xfId="0" applyNumberFormat="1" applyFont="1" applyFill="1" applyBorder="1" applyAlignment="1" quotePrefix="1">
      <alignment horizontal="center" vertical="center"/>
    </xf>
    <xf numFmtId="56" fontId="5" fillId="0" borderId="60" xfId="0" applyNumberFormat="1" applyFont="1" applyFill="1" applyBorder="1" applyAlignment="1" quotePrefix="1">
      <alignment vertical="center"/>
    </xf>
    <xf numFmtId="56" fontId="5" fillId="0" borderId="57" xfId="0" applyNumberFormat="1" applyFont="1" applyFill="1" applyBorder="1" applyAlignment="1" quotePrefix="1">
      <alignment vertical="center"/>
    </xf>
    <xf numFmtId="56" fontId="5" fillId="0" borderId="0" xfId="0" applyNumberFormat="1" applyFont="1" applyFill="1" applyBorder="1" applyAlignment="1" quotePrefix="1">
      <alignment vertical="center"/>
    </xf>
    <xf numFmtId="0" fontId="0" fillId="0" borderId="57" xfId="0" applyBorder="1" applyAlignment="1">
      <alignment vertical="center"/>
    </xf>
    <xf numFmtId="0" fontId="5" fillId="0" borderId="27" xfId="0" applyFont="1" applyFill="1" applyBorder="1" applyAlignment="1">
      <alignment horizontal="center" vertical="center"/>
    </xf>
    <xf numFmtId="0" fontId="0" fillId="0" borderId="0" xfId="0" applyFill="1" applyBorder="1" applyAlignment="1">
      <alignment horizontal="center" vertical="center"/>
    </xf>
    <xf numFmtId="0" fontId="11" fillId="0" borderId="10" xfId="0" applyFont="1" applyFill="1" applyBorder="1" applyAlignment="1">
      <alignment horizontal="center" vertical="center"/>
    </xf>
    <xf numFmtId="0" fontId="10" fillId="0" borderId="14" xfId="0" applyFont="1" applyFill="1" applyBorder="1" applyAlignment="1">
      <alignment horizontal="center" vertical="center"/>
    </xf>
    <xf numFmtId="0" fontId="5" fillId="0" borderId="67" xfId="0" applyFont="1" applyBorder="1" applyAlignment="1">
      <alignment vertical="center"/>
    </xf>
    <xf numFmtId="0" fontId="5" fillId="0" borderId="68" xfId="0" applyFont="1" applyBorder="1" applyAlignment="1">
      <alignment vertical="center"/>
    </xf>
    <xf numFmtId="0" fontId="5" fillId="0" borderId="67"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5" fillId="0" borderId="14" xfId="0" applyFont="1" applyFill="1" applyBorder="1" applyAlignment="1">
      <alignment horizontal="center" vertical="center"/>
    </xf>
    <xf numFmtId="0" fontId="5" fillId="0" borderId="68" xfId="0" applyFont="1" applyBorder="1" applyAlignment="1">
      <alignment horizontal="center" vertical="center"/>
    </xf>
    <xf numFmtId="0" fontId="5" fillId="0" borderId="67" xfId="0" applyFont="1" applyBorder="1" applyAlignment="1">
      <alignment horizontal="center" vertical="center"/>
    </xf>
    <xf numFmtId="0" fontId="5" fillId="0" borderId="21" xfId="0" applyNumberFormat="1" applyFont="1" applyBorder="1" applyAlignment="1">
      <alignment horizontal="center" vertical="center"/>
    </xf>
    <xf numFmtId="0" fontId="5" fillId="0" borderId="53" xfId="0" applyNumberFormat="1"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87"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3" fillId="0" borderId="53" xfId="0" applyFont="1" applyBorder="1" applyAlignment="1">
      <alignment horizontal="center" vertical="center"/>
    </xf>
    <xf numFmtId="0" fontId="12" fillId="0" borderId="29" xfId="0" applyNumberFormat="1" applyFont="1" applyBorder="1" applyAlignment="1">
      <alignment horizontal="center" vertical="center"/>
    </xf>
    <xf numFmtId="0" fontId="0" fillId="0" borderId="0" xfId="0" applyFont="1" applyFill="1" applyBorder="1" applyAlignment="1">
      <alignment vertical="center"/>
    </xf>
    <xf numFmtId="0" fontId="0" fillId="0" borderId="76" xfId="0" applyBorder="1" applyAlignment="1">
      <alignment vertical="center"/>
    </xf>
    <xf numFmtId="56" fontId="5" fillId="0" borderId="76" xfId="0" applyNumberFormat="1" applyFont="1" applyFill="1" applyBorder="1" applyAlignment="1" quotePrefix="1">
      <alignment vertical="center"/>
    </xf>
    <xf numFmtId="56" fontId="5" fillId="0" borderId="75" xfId="0" applyNumberFormat="1" applyFont="1" applyFill="1" applyBorder="1" applyAlignment="1" quotePrefix="1">
      <alignment horizontal="center" vertical="center"/>
    </xf>
    <xf numFmtId="56" fontId="5" fillId="0" borderId="55" xfId="0" applyNumberFormat="1" applyFont="1" applyFill="1" applyBorder="1" applyAlignment="1" quotePrefix="1">
      <alignment horizontal="center" vertical="center"/>
    </xf>
    <xf numFmtId="56" fontId="5" fillId="0" borderId="56" xfId="0" applyNumberFormat="1" applyFont="1" applyFill="1" applyBorder="1" applyAlignment="1" quotePrefix="1">
      <alignment horizontal="center" vertical="center"/>
    </xf>
    <xf numFmtId="0" fontId="10" fillId="0" borderId="0" xfId="0" applyFont="1" applyFill="1" applyBorder="1" applyAlignment="1">
      <alignment horizontal="center" vertical="center"/>
    </xf>
    <xf numFmtId="0" fontId="5" fillId="0" borderId="54" xfId="0" applyNumberFormat="1" applyFont="1" applyBorder="1" applyAlignment="1">
      <alignment vertical="center"/>
    </xf>
    <xf numFmtId="56" fontId="5" fillId="0" borderId="88" xfId="0" applyNumberFormat="1" applyFont="1" applyFill="1" applyBorder="1" applyAlignment="1" quotePrefix="1">
      <alignment horizontal="center" vertical="center"/>
    </xf>
    <xf numFmtId="0" fontId="5" fillId="0" borderId="27" xfId="0" applyNumberFormat="1" applyFont="1" applyBorder="1" applyAlignment="1">
      <alignment horizontal="center" vertical="center"/>
    </xf>
    <xf numFmtId="0" fontId="12" fillId="0" borderId="14"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63" xfId="0" applyFill="1" applyBorder="1" applyAlignment="1">
      <alignment horizontal="center" vertical="center"/>
    </xf>
    <xf numFmtId="0" fontId="5" fillId="0" borderId="54" xfId="0" applyNumberFormat="1" applyFont="1" applyFill="1" applyBorder="1" applyAlignment="1">
      <alignment horizontal="center" vertical="center"/>
    </xf>
    <xf numFmtId="0"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54" xfId="0" applyFont="1" applyFill="1" applyBorder="1" applyAlignment="1">
      <alignment horizontal="center" vertical="center"/>
    </xf>
    <xf numFmtId="0" fontId="12" fillId="0" borderId="33" xfId="0" applyFont="1" applyFill="1" applyBorder="1" applyAlignment="1">
      <alignment vertical="center"/>
    </xf>
    <xf numFmtId="0" fontId="5" fillId="0" borderId="33" xfId="0" applyFont="1" applyFill="1" applyBorder="1" applyAlignment="1">
      <alignment horizontal="center" vertical="center"/>
    </xf>
    <xf numFmtId="0" fontId="0" fillId="0" borderId="64"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Alignment="1">
      <alignment vertical="center"/>
    </xf>
    <xf numFmtId="0" fontId="0" fillId="0" borderId="0" xfId="0" applyNumberFormat="1" applyFill="1" applyAlignment="1">
      <alignment horizontal="center" vertical="center"/>
    </xf>
    <xf numFmtId="0" fontId="0" fillId="0" borderId="0" xfId="0" applyFill="1" applyAlignment="1">
      <alignment horizontal="center" vertical="center"/>
    </xf>
    <xf numFmtId="0" fontId="0" fillId="0" borderId="41" xfId="0" applyFill="1" applyBorder="1" applyAlignment="1">
      <alignment vertical="center"/>
    </xf>
    <xf numFmtId="0" fontId="0" fillId="0" borderId="59" xfId="0" applyFill="1" applyBorder="1" applyAlignment="1">
      <alignment vertical="center"/>
    </xf>
    <xf numFmtId="0" fontId="0" fillId="0" borderId="65" xfId="0" applyFill="1" applyBorder="1" applyAlignment="1">
      <alignment vertical="center"/>
    </xf>
    <xf numFmtId="0" fontId="5" fillId="0" borderId="27" xfId="0" applyFont="1" applyFill="1" applyBorder="1" applyAlignment="1">
      <alignment vertical="center"/>
    </xf>
    <xf numFmtId="0" fontId="5" fillId="0" borderId="73" xfId="0" applyFont="1" applyBorder="1" applyAlignment="1">
      <alignment vertical="center"/>
    </xf>
    <xf numFmtId="0" fontId="12" fillId="0" borderId="27" xfId="0" applyFont="1" applyFill="1" applyBorder="1" applyAlignment="1">
      <alignment horizontal="center" vertical="center"/>
    </xf>
    <xf numFmtId="0" fontId="12" fillId="0" borderId="27" xfId="0" applyFont="1" applyFill="1" applyBorder="1" applyAlignment="1">
      <alignment horizontal="left" vertical="center"/>
    </xf>
    <xf numFmtId="0" fontId="10" fillId="0" borderId="29" xfId="0" applyFont="1" applyFill="1" applyBorder="1" applyAlignment="1">
      <alignment horizontal="center" vertical="center"/>
    </xf>
    <xf numFmtId="0" fontId="12" fillId="0" borderId="14" xfId="0" applyFont="1" applyFill="1" applyBorder="1" applyAlignment="1">
      <alignment horizontal="left" vertical="center"/>
    </xf>
    <xf numFmtId="56" fontId="5" fillId="0" borderId="90" xfId="0" applyNumberFormat="1" applyFont="1" applyFill="1" applyBorder="1" applyAlignment="1" quotePrefix="1">
      <alignment horizontal="center" vertical="center"/>
    </xf>
    <xf numFmtId="0" fontId="0" fillId="0" borderId="57" xfId="0" applyFill="1" applyBorder="1" applyAlignment="1">
      <alignment vertical="center"/>
    </xf>
    <xf numFmtId="0" fontId="5" fillId="0" borderId="53" xfId="0" applyFont="1" applyFill="1" applyBorder="1" applyAlignment="1">
      <alignment horizontal="center" vertical="center"/>
    </xf>
    <xf numFmtId="0" fontId="5" fillId="0" borderId="43" xfId="0" applyNumberFormat="1" applyFont="1" applyBorder="1" applyAlignment="1">
      <alignment horizontal="center" vertical="center"/>
    </xf>
    <xf numFmtId="0" fontId="5" fillId="0" borderId="69" xfId="0" applyNumberFormat="1" applyFont="1" applyBorder="1" applyAlignment="1">
      <alignment horizontal="center" vertical="center"/>
    </xf>
    <xf numFmtId="0" fontId="5" fillId="0" borderId="75" xfId="0" applyNumberFormat="1" applyFont="1" applyBorder="1" applyAlignment="1">
      <alignment horizontal="center" vertical="center"/>
    </xf>
    <xf numFmtId="0" fontId="0" fillId="0" borderId="60" xfId="0" applyBorder="1" applyAlignment="1">
      <alignment vertical="center"/>
    </xf>
    <xf numFmtId="0" fontId="0" fillId="0" borderId="84" xfId="0" applyBorder="1" applyAlignment="1">
      <alignment vertical="center"/>
    </xf>
    <xf numFmtId="0" fontId="0" fillId="0" borderId="91" xfId="0" applyBorder="1" applyAlignment="1">
      <alignment vertical="center"/>
    </xf>
    <xf numFmtId="56" fontId="5" fillId="0" borderId="65" xfId="0" applyNumberFormat="1" applyFont="1" applyFill="1" applyBorder="1" applyAlignment="1" quotePrefix="1">
      <alignment horizontal="center" vertical="center"/>
    </xf>
    <xf numFmtId="0" fontId="0" fillId="21" borderId="14" xfId="0" applyFont="1" applyFill="1" applyBorder="1" applyAlignment="1">
      <alignment horizontal="center" vertical="center"/>
    </xf>
    <xf numFmtId="0" fontId="0" fillId="21" borderId="27" xfId="0" applyFont="1" applyFill="1" applyBorder="1" applyAlignment="1">
      <alignment horizontal="center" vertical="center"/>
    </xf>
    <xf numFmtId="0" fontId="5" fillId="0" borderId="82"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0" borderId="7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5" fillId="0" borderId="92" xfId="0" applyNumberFormat="1" applyFont="1" applyBorder="1" applyAlignment="1">
      <alignment horizontal="center" vertical="center"/>
    </xf>
    <xf numFmtId="0" fontId="12" fillId="0" borderId="93"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95" xfId="0" applyNumberFormat="1" applyFont="1" applyBorder="1" applyAlignment="1">
      <alignment horizontal="center" vertical="center"/>
    </xf>
    <xf numFmtId="0" fontId="5" fillId="21" borderId="14"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93" xfId="0" applyFont="1" applyFill="1" applyBorder="1" applyAlignment="1">
      <alignment horizontal="center" vertical="center"/>
    </xf>
    <xf numFmtId="0" fontId="6" fillId="24" borderId="105" xfId="0" applyFont="1" applyFill="1" applyBorder="1" applyAlignment="1">
      <alignment horizontal="center" vertical="center"/>
    </xf>
    <xf numFmtId="0" fontId="6" fillId="24" borderId="106" xfId="0" applyFont="1" applyFill="1" applyBorder="1" applyAlignment="1">
      <alignment horizontal="center" vertical="center"/>
    </xf>
    <xf numFmtId="0" fontId="0" fillId="0" borderId="40" xfId="0" applyBorder="1" applyAlignment="1">
      <alignment horizontal="center" vertical="center"/>
    </xf>
    <xf numFmtId="0" fontId="0" fillId="0" borderId="43"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111" xfId="0" applyBorder="1" applyAlignment="1">
      <alignment horizontal="center" vertical="center"/>
    </xf>
    <xf numFmtId="56" fontId="5" fillId="0" borderId="58" xfId="0" applyNumberFormat="1" applyFont="1" applyFill="1" applyBorder="1" applyAlignment="1">
      <alignment horizontal="center" vertical="center"/>
    </xf>
    <xf numFmtId="56" fontId="5" fillId="0" borderId="79" xfId="0" applyNumberFormat="1" applyFont="1" applyFill="1" applyBorder="1" applyAlignment="1" quotePrefix="1">
      <alignment horizontal="center" vertical="center"/>
    </xf>
    <xf numFmtId="0" fontId="5" fillId="0" borderId="27" xfId="0" applyFont="1" applyFill="1" applyBorder="1" applyAlignment="1">
      <alignment horizontal="center" vertical="center"/>
    </xf>
    <xf numFmtId="0" fontId="5" fillId="0" borderId="33"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13" xfId="0" applyFont="1" applyFill="1" applyBorder="1" applyAlignment="1">
      <alignment horizontal="center" vertical="center"/>
    </xf>
    <xf numFmtId="0" fontId="12" fillId="0" borderId="94" xfId="0" applyFont="1" applyFill="1" applyBorder="1" applyAlignment="1">
      <alignment horizontal="center" vertical="center"/>
    </xf>
    <xf numFmtId="0" fontId="12" fillId="0" borderId="38" xfId="0" applyFont="1" applyFill="1" applyBorder="1" applyAlignment="1">
      <alignment horizontal="center" vertical="center"/>
    </xf>
    <xf numFmtId="0" fontId="5" fillId="0" borderId="57" xfId="0" applyNumberFormat="1" applyFont="1" applyBorder="1" applyAlignment="1">
      <alignment horizontal="center" vertical="center"/>
    </xf>
    <xf numFmtId="0" fontId="0" fillId="0" borderId="70" xfId="0" applyFont="1" applyFill="1" applyBorder="1" applyAlignment="1">
      <alignment horizontal="center" vertical="center"/>
    </xf>
    <xf numFmtId="0" fontId="0" fillId="0" borderId="114" xfId="0" applyFont="1" applyFill="1" applyBorder="1" applyAlignment="1">
      <alignment horizontal="center" vertical="center"/>
    </xf>
    <xf numFmtId="0" fontId="10" fillId="0" borderId="115" xfId="0" applyFont="1" applyFill="1" applyBorder="1" applyAlignment="1">
      <alignment horizontal="center" vertical="center"/>
    </xf>
    <xf numFmtId="0" fontId="10" fillId="0" borderId="116" xfId="0" applyFont="1" applyFill="1" applyBorder="1" applyAlignment="1">
      <alignment horizontal="center" vertical="center"/>
    </xf>
    <xf numFmtId="56" fontId="5" fillId="0" borderId="117" xfId="0" applyNumberFormat="1" applyFont="1" applyBorder="1" applyAlignment="1" quotePrefix="1">
      <alignment horizontal="center" vertical="center"/>
    </xf>
    <xf numFmtId="56" fontId="5" fillId="0" borderId="57" xfId="0" applyNumberFormat="1" applyFont="1" applyBorder="1" applyAlignment="1" quotePrefix="1">
      <alignment horizontal="center" vertical="center"/>
    </xf>
    <xf numFmtId="56" fontId="5" fillId="0" borderId="118" xfId="0" applyNumberFormat="1" applyFont="1" applyBorder="1" applyAlignment="1" quotePrefix="1">
      <alignment horizontal="center" vertical="center"/>
    </xf>
    <xf numFmtId="56" fontId="5" fillId="0" borderId="71" xfId="0" applyNumberFormat="1" applyFont="1" applyBorder="1" applyAlignment="1" quotePrefix="1">
      <alignment horizontal="center" vertical="center"/>
    </xf>
    <xf numFmtId="0" fontId="6" fillId="24" borderId="63" xfId="0" applyFont="1" applyFill="1" applyBorder="1" applyAlignment="1">
      <alignment horizontal="center" vertical="center"/>
    </xf>
    <xf numFmtId="0" fontId="6" fillId="24" borderId="119" xfId="0" applyFont="1" applyFill="1" applyBorder="1" applyAlignment="1">
      <alignment horizontal="center" vertical="center"/>
    </xf>
    <xf numFmtId="0" fontId="5" fillId="0" borderId="27" xfId="0" applyFont="1" applyBorder="1" applyAlignment="1">
      <alignment horizontal="center" vertical="center"/>
    </xf>
    <xf numFmtId="0" fontId="5" fillId="0" borderId="33" xfId="0" applyFont="1" applyBorder="1" applyAlignment="1">
      <alignment horizontal="center" vertical="center"/>
    </xf>
    <xf numFmtId="56" fontId="5" fillId="0" borderId="120" xfId="0" applyNumberFormat="1" applyFont="1" applyFill="1" applyBorder="1" applyAlignment="1" quotePrefix="1">
      <alignment horizontal="center" vertical="center"/>
    </xf>
    <xf numFmtId="56" fontId="5" fillId="0" borderId="92" xfId="0" applyNumberFormat="1" applyFont="1" applyFill="1" applyBorder="1" applyAlignment="1" quotePrefix="1">
      <alignment horizontal="center" vertical="center"/>
    </xf>
    <xf numFmtId="56" fontId="5" fillId="0" borderId="57" xfId="0" applyNumberFormat="1" applyFont="1" applyFill="1" applyBorder="1" applyAlignment="1" quotePrefix="1">
      <alignment horizontal="center" vertical="center"/>
    </xf>
    <xf numFmtId="56" fontId="5" fillId="0" borderId="121" xfId="0" applyNumberFormat="1" applyFont="1" applyFill="1" applyBorder="1" applyAlignment="1" quotePrefix="1">
      <alignment horizontal="center" vertical="center"/>
    </xf>
    <xf numFmtId="56" fontId="5" fillId="0" borderId="122" xfId="0" applyNumberFormat="1" applyFont="1" applyFill="1" applyBorder="1" applyAlignment="1" quotePrefix="1">
      <alignment horizontal="center" vertical="center"/>
    </xf>
    <xf numFmtId="56" fontId="5" fillId="0" borderId="56" xfId="0" applyNumberFormat="1" applyFont="1" applyFill="1" applyBorder="1" applyAlignment="1" quotePrefix="1">
      <alignment horizontal="center" vertical="center"/>
    </xf>
    <xf numFmtId="56" fontId="5" fillId="0" borderId="52" xfId="0" applyNumberFormat="1" applyFont="1" applyFill="1" applyBorder="1" applyAlignment="1" quotePrefix="1">
      <alignment horizontal="center" vertical="center"/>
    </xf>
    <xf numFmtId="0" fontId="0" fillId="0" borderId="0" xfId="0"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124" xfId="0" applyFont="1" applyFill="1" applyBorder="1" applyAlignment="1">
      <alignment horizontal="center" vertical="center"/>
    </xf>
    <xf numFmtId="0" fontId="12" fillId="0" borderId="125" xfId="0" applyFont="1" applyFill="1" applyBorder="1" applyAlignment="1">
      <alignment horizontal="center" vertical="center"/>
    </xf>
    <xf numFmtId="56" fontId="10" fillId="0" borderId="115" xfId="0" applyNumberFormat="1" applyFont="1" applyFill="1" applyBorder="1" applyAlignment="1">
      <alignment horizontal="center" vertical="center"/>
    </xf>
    <xf numFmtId="56" fontId="10" fillId="0" borderId="126" xfId="0" applyNumberFormat="1" applyFont="1" applyFill="1" applyBorder="1" applyAlignment="1" quotePrefix="1">
      <alignment horizontal="center" vertical="center"/>
    </xf>
    <xf numFmtId="0" fontId="5" fillId="0" borderId="27"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0" fillId="0" borderId="0" xfId="0" applyFill="1" applyBorder="1" applyAlignment="1">
      <alignment horizontal="center" vertical="center"/>
    </xf>
    <xf numFmtId="0" fontId="5" fillId="0" borderId="0" xfId="0" applyNumberFormat="1" applyFont="1" applyFill="1" applyBorder="1" applyAlignment="1">
      <alignment horizontal="center" vertical="center"/>
    </xf>
    <xf numFmtId="0" fontId="0" fillId="0" borderId="109" xfId="0" applyFill="1" applyBorder="1" applyAlignment="1">
      <alignment horizontal="center" vertical="center"/>
    </xf>
    <xf numFmtId="0" fontId="0" fillId="0" borderId="108" xfId="0" applyFill="1" applyBorder="1" applyAlignment="1">
      <alignment horizontal="center" vertical="center"/>
    </xf>
    <xf numFmtId="0" fontId="0" fillId="0" borderId="38" xfId="0" applyFill="1" applyBorder="1" applyAlignment="1">
      <alignment horizontal="center" vertical="center"/>
    </xf>
    <xf numFmtId="0" fontId="0" fillId="0" borderId="111" xfId="0" applyFill="1" applyBorder="1" applyAlignment="1">
      <alignment horizontal="center" vertical="center"/>
    </xf>
    <xf numFmtId="0" fontId="0" fillId="0" borderId="37" xfId="0" applyBorder="1" applyAlignment="1">
      <alignment horizontal="center" vertical="center"/>
    </xf>
    <xf numFmtId="0" fontId="0" fillId="0" borderId="107" xfId="0" applyFill="1" applyBorder="1" applyAlignment="1">
      <alignment horizontal="center" vertical="center"/>
    </xf>
    <xf numFmtId="0" fontId="0" fillId="0" borderId="92" xfId="0" applyFont="1" applyFill="1" applyBorder="1" applyAlignment="1">
      <alignment horizontal="center" wrapText="1"/>
    </xf>
    <xf numFmtId="0" fontId="0" fillId="0" borderId="57" xfId="0" applyFont="1" applyFill="1" applyBorder="1" applyAlignment="1">
      <alignment horizontal="center" wrapText="1"/>
    </xf>
    <xf numFmtId="0" fontId="0" fillId="0" borderId="0" xfId="0" applyFont="1" applyBorder="1" applyAlignment="1">
      <alignment horizontal="left" vertical="center"/>
    </xf>
    <xf numFmtId="0" fontId="0" fillId="0" borderId="41" xfId="0" applyFont="1" applyBorder="1" applyAlignment="1">
      <alignment horizontal="left" vertical="center"/>
    </xf>
    <xf numFmtId="0" fontId="0" fillId="0" borderId="75" xfId="0" applyFont="1" applyBorder="1" applyAlignment="1">
      <alignment horizontal="left" vertical="center"/>
    </xf>
    <xf numFmtId="0" fontId="0" fillId="0" borderId="44" xfId="0" applyFont="1" applyBorder="1" applyAlignment="1">
      <alignment horizontal="left" vertical="center"/>
    </xf>
    <xf numFmtId="0" fontId="0" fillId="0" borderId="127" xfId="0" applyFont="1" applyBorder="1" applyAlignment="1">
      <alignment horizontal="center"/>
    </xf>
    <xf numFmtId="0" fontId="0" fillId="0" borderId="128" xfId="0" applyFont="1" applyBorder="1" applyAlignment="1">
      <alignment horizontal="center"/>
    </xf>
    <xf numFmtId="0" fontId="0" fillId="0" borderId="92" xfId="0" applyFont="1" applyBorder="1" applyAlignment="1">
      <alignment horizontal="center" wrapText="1"/>
    </xf>
    <xf numFmtId="0" fontId="0" fillId="0" borderId="57" xfId="0" applyFont="1" applyBorder="1" applyAlignment="1">
      <alignment horizont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6"/>
  </sheetPr>
  <dimension ref="B1:AF35"/>
  <sheetViews>
    <sheetView showGridLines="0" tabSelected="1" zoomScalePageLayoutView="0" workbookViewId="0" topLeftCell="A1">
      <selection activeCell="A1" sqref="A1"/>
    </sheetView>
  </sheetViews>
  <sheetFormatPr defaultColWidth="8.796875" defaultRowHeight="14.25"/>
  <cols>
    <col min="1" max="1" width="1.203125" style="1" customWidth="1"/>
    <col min="2" max="2" width="2.59765625" style="1" customWidth="1"/>
    <col min="3" max="3" width="15.59765625" style="1" customWidth="1"/>
    <col min="4" max="17" width="4.59765625" style="36" customWidth="1"/>
    <col min="18" max="21" width="5.09765625" style="36" hidden="1" customWidth="1"/>
    <col min="22" max="22" width="5.09765625" style="1" hidden="1" customWidth="1"/>
    <col min="23" max="23" width="5.09765625" style="6" hidden="1" customWidth="1"/>
    <col min="24" max="24" width="4.59765625" style="6" customWidth="1"/>
    <col min="25" max="25" width="6.8984375" style="6" customWidth="1"/>
    <col min="26" max="26" width="9.5" style="1" bestFit="1" customWidth="1"/>
    <col min="27" max="27" width="8.5" style="1" bestFit="1" customWidth="1"/>
    <col min="28" max="32" width="11.09765625" style="1" customWidth="1"/>
    <col min="33" max="16384" width="9" style="1" customWidth="1"/>
  </cols>
  <sheetData>
    <row r="1" spans="3:21" ht="18.75">
      <c r="C1" s="2" t="str">
        <f>'予選要項'!B2</f>
        <v>２０１２年度 </v>
      </c>
      <c r="D1" s="3" t="s">
        <v>486</v>
      </c>
      <c r="E1" s="4"/>
      <c r="F1" s="4"/>
      <c r="G1" s="4"/>
      <c r="H1" s="4"/>
      <c r="I1" s="4"/>
      <c r="J1" s="4"/>
      <c r="K1" s="4"/>
      <c r="L1" s="4"/>
      <c r="M1" s="4"/>
      <c r="N1" s="4"/>
      <c r="O1" s="4"/>
      <c r="P1" s="4"/>
      <c r="Q1" s="5"/>
      <c r="R1" s="4"/>
      <c r="S1" s="4"/>
      <c r="T1" s="4"/>
      <c r="U1" s="4"/>
    </row>
    <row r="2" spans="3:21" ht="19.5" thickBot="1">
      <c r="C2" s="7" t="s">
        <v>0</v>
      </c>
      <c r="D2" s="8"/>
      <c r="E2" s="8"/>
      <c r="F2" s="8"/>
      <c r="G2" s="8"/>
      <c r="H2" s="8"/>
      <c r="I2" s="8"/>
      <c r="J2" s="8"/>
      <c r="K2" s="8"/>
      <c r="L2" s="8"/>
      <c r="M2" s="8"/>
      <c r="N2" s="8"/>
      <c r="O2" s="8"/>
      <c r="P2" s="4"/>
      <c r="Q2" s="4"/>
      <c r="R2" s="4"/>
      <c r="S2" s="4"/>
      <c r="T2" s="4"/>
      <c r="U2" s="4"/>
    </row>
    <row r="3" spans="3:32" ht="14.25" thickBot="1">
      <c r="C3" s="9" t="s">
        <v>451</v>
      </c>
      <c r="D3" s="284" t="str">
        <f>C4</f>
        <v>百 合 丘</v>
      </c>
      <c r="E3" s="285"/>
      <c r="F3" s="286"/>
      <c r="G3" s="284" t="str">
        <f>C5</f>
        <v>川崎総合科学</v>
      </c>
      <c r="H3" s="285"/>
      <c r="I3" s="286"/>
      <c r="J3" s="284" t="str">
        <f>C6</f>
        <v>川 崎 北</v>
      </c>
      <c r="K3" s="285"/>
      <c r="L3" s="286"/>
      <c r="M3" s="284" t="str">
        <f>C7</f>
        <v>向の岡工</v>
      </c>
      <c r="N3" s="285"/>
      <c r="O3" s="286"/>
      <c r="P3" s="10" t="s">
        <v>1</v>
      </c>
      <c r="Q3" s="10" t="s">
        <v>76</v>
      </c>
      <c r="R3" s="11" t="s">
        <v>77</v>
      </c>
      <c r="S3" s="11" t="s">
        <v>78</v>
      </c>
      <c r="T3" s="11" t="s">
        <v>79</v>
      </c>
      <c r="U3" s="11"/>
      <c r="V3" s="11"/>
      <c r="W3" s="12"/>
      <c r="X3" s="74" t="s">
        <v>2</v>
      </c>
      <c r="Z3" s="287" t="s">
        <v>476</v>
      </c>
      <c r="AA3" s="288"/>
      <c r="AB3" s="137" t="s">
        <v>187</v>
      </c>
      <c r="AC3" s="138" t="s">
        <v>188</v>
      </c>
      <c r="AD3" s="139" t="s">
        <v>189</v>
      </c>
      <c r="AE3" s="137" t="s">
        <v>190</v>
      </c>
      <c r="AF3" s="138" t="s">
        <v>198</v>
      </c>
    </row>
    <row r="4" spans="2:32" ht="15" thickBot="1" thickTop="1">
      <c r="B4" s="1">
        <v>1</v>
      </c>
      <c r="C4" s="262" t="s">
        <v>454</v>
      </c>
      <c r="D4" s="275"/>
      <c r="E4" s="276"/>
      <c r="F4" s="277"/>
      <c r="G4" s="14">
        <v>13</v>
      </c>
      <c r="H4" s="15" t="s">
        <v>3</v>
      </c>
      <c r="I4" s="16">
        <v>4</v>
      </c>
      <c r="J4" s="14">
        <v>0</v>
      </c>
      <c r="K4" s="15" t="s">
        <v>3</v>
      </c>
      <c r="L4" s="16">
        <v>9</v>
      </c>
      <c r="M4" s="14">
        <v>9</v>
      </c>
      <c r="N4" s="15" t="s">
        <v>3</v>
      </c>
      <c r="O4" s="17">
        <v>5</v>
      </c>
      <c r="P4" s="18">
        <f>R4*3+T4</f>
        <v>6</v>
      </c>
      <c r="Q4" s="18">
        <f>(G4+J4+M4)-(I4+L4+O4)</f>
        <v>4</v>
      </c>
      <c r="R4" s="17">
        <f>COUNTIF(U4:W4,"A")</f>
        <v>2</v>
      </c>
      <c r="S4" s="17">
        <f>COUNTIF(U4:W4,"C")</f>
        <v>1</v>
      </c>
      <c r="T4" s="17">
        <f>COUNTIF(U4:W4,"B")</f>
        <v>0</v>
      </c>
      <c r="U4" s="18" t="str">
        <f>IF(G4="","",IF(G4&gt;I4,"A",IF(G4=I4,"B","C")))</f>
        <v>A</v>
      </c>
      <c r="V4" s="18" t="str">
        <f>IF(J4="","",IF(J4&gt;L4,"A",IF(J4=L4,"B","C")))</f>
        <v>C</v>
      </c>
      <c r="W4" s="75" t="str">
        <f>IF(M4="","",IF(M4&gt;O4,"A",IF(M4=O4,"B","C")))</f>
        <v>A</v>
      </c>
      <c r="X4" s="76">
        <v>2</v>
      </c>
      <c r="Z4" s="289" t="s">
        <v>120</v>
      </c>
      <c r="AA4" s="101" t="s">
        <v>121</v>
      </c>
      <c r="AB4" s="255" t="s">
        <v>479</v>
      </c>
      <c r="AC4" s="256" t="s">
        <v>480</v>
      </c>
      <c r="AD4" s="257" t="s">
        <v>481</v>
      </c>
      <c r="AE4" s="228" t="s">
        <v>482</v>
      </c>
      <c r="AF4" s="135" t="s">
        <v>477</v>
      </c>
    </row>
    <row r="5" spans="2:32" ht="13.5">
      <c r="B5" s="1">
        <v>2</v>
      </c>
      <c r="C5" s="13" t="s">
        <v>452</v>
      </c>
      <c r="D5" s="19">
        <v>4</v>
      </c>
      <c r="E5" s="20" t="s">
        <v>4</v>
      </c>
      <c r="F5" s="21">
        <v>13</v>
      </c>
      <c r="G5" s="278"/>
      <c r="H5" s="279"/>
      <c r="I5" s="280"/>
      <c r="J5" s="22">
        <v>0</v>
      </c>
      <c r="K5" s="20" t="s">
        <v>4</v>
      </c>
      <c r="L5" s="21">
        <v>13</v>
      </c>
      <c r="M5" s="22">
        <v>1</v>
      </c>
      <c r="N5" s="20" t="s">
        <v>4</v>
      </c>
      <c r="O5" s="23">
        <v>7</v>
      </c>
      <c r="P5" s="24">
        <f>R5*3+T5</f>
        <v>0</v>
      </c>
      <c r="Q5" s="24">
        <f>(D5+J5+M5)-(F5+L5+O5)</f>
        <v>-28</v>
      </c>
      <c r="R5" s="23">
        <f>COUNTIF(U5:W5,"A")</f>
        <v>0</v>
      </c>
      <c r="S5" s="23">
        <f>COUNTIF(U5:W5,"C")</f>
        <v>3</v>
      </c>
      <c r="T5" s="23">
        <f>COUNTIF(U5:W5,"B")</f>
        <v>0</v>
      </c>
      <c r="U5" s="24" t="str">
        <f>IF(D5="","",IF(D5&gt;F5,"A",IF(D5=F5,"B","C")))</f>
        <v>C</v>
      </c>
      <c r="V5" s="24" t="str">
        <f>IF(J5="","",IF(J5&gt;L5,"A",IF(J5=L5,"B","C")))</f>
        <v>C</v>
      </c>
      <c r="W5" s="25" t="str">
        <f>IF(M5="","",IF(M5&gt;O5,"A",IF(M5=O5,"B","C")))</f>
        <v>C</v>
      </c>
      <c r="X5" s="77">
        <v>4</v>
      </c>
      <c r="Z5" s="289"/>
      <c r="AA5" s="102">
        <v>1</v>
      </c>
      <c r="AB5" s="109" t="s">
        <v>454</v>
      </c>
      <c r="AC5" s="82" t="s">
        <v>457</v>
      </c>
      <c r="AD5" s="82" t="s">
        <v>463</v>
      </c>
      <c r="AE5" s="109" t="s">
        <v>468</v>
      </c>
      <c r="AF5" s="82" t="s">
        <v>474</v>
      </c>
    </row>
    <row r="6" spans="2:32" ht="13.5">
      <c r="B6" s="1">
        <v>3</v>
      </c>
      <c r="C6" s="262" t="s">
        <v>455</v>
      </c>
      <c r="D6" s="19">
        <v>9</v>
      </c>
      <c r="E6" s="20" t="s">
        <v>5</v>
      </c>
      <c r="F6" s="21">
        <v>0</v>
      </c>
      <c r="G6" s="22">
        <v>13</v>
      </c>
      <c r="H6" s="20" t="s">
        <v>5</v>
      </c>
      <c r="I6" s="21">
        <v>0</v>
      </c>
      <c r="J6" s="278"/>
      <c r="K6" s="279"/>
      <c r="L6" s="280"/>
      <c r="M6" s="22">
        <v>5</v>
      </c>
      <c r="N6" s="20" t="s">
        <v>5</v>
      </c>
      <c r="O6" s="23">
        <v>2</v>
      </c>
      <c r="P6" s="24">
        <f>R6*3+T6</f>
        <v>9</v>
      </c>
      <c r="Q6" s="24">
        <f>(D6+G6+M6)-(F6+I6+O6)</f>
        <v>25</v>
      </c>
      <c r="R6" s="23">
        <f>COUNTIF(U6:W6,"A")</f>
        <v>3</v>
      </c>
      <c r="S6" s="23">
        <f>COUNTIF(U6:W6,"C")</f>
        <v>0</v>
      </c>
      <c r="T6" s="23">
        <f>COUNTIF(U6:W6,"B")</f>
        <v>0</v>
      </c>
      <c r="U6" s="24" t="str">
        <f>IF(D6="","",IF(D6&gt;F6,"A",IF(D6=F6,"B","C")))</f>
        <v>A</v>
      </c>
      <c r="V6" s="24" t="str">
        <f>IF(G6="","",IF(G6&gt;I6,"A",IF(G6=I6,"B","C")))</f>
        <v>A</v>
      </c>
      <c r="W6" s="25" t="str">
        <f>IF(M6="","",IF(M6&gt;O6,"A",IF(M6=O6,"B","C")))</f>
        <v>A</v>
      </c>
      <c r="X6" s="77">
        <v>1</v>
      </c>
      <c r="Z6" s="289"/>
      <c r="AA6" s="103">
        <v>2</v>
      </c>
      <c r="AB6" s="207" t="s">
        <v>452</v>
      </c>
      <c r="AC6" s="85" t="s">
        <v>458</v>
      </c>
      <c r="AD6" s="85" t="s">
        <v>462</v>
      </c>
      <c r="AE6" s="107" t="s">
        <v>470</v>
      </c>
      <c r="AF6" s="85" t="s">
        <v>473</v>
      </c>
    </row>
    <row r="7" spans="2:32" ht="14.25" thickBot="1">
      <c r="B7" s="1">
        <v>4</v>
      </c>
      <c r="C7" s="26" t="s">
        <v>453</v>
      </c>
      <c r="D7" s="27">
        <v>5</v>
      </c>
      <c r="E7" s="28" t="s">
        <v>3</v>
      </c>
      <c r="F7" s="29">
        <v>9</v>
      </c>
      <c r="G7" s="30">
        <v>7</v>
      </c>
      <c r="H7" s="28" t="s">
        <v>3</v>
      </c>
      <c r="I7" s="29">
        <v>1</v>
      </c>
      <c r="J7" s="30">
        <v>2</v>
      </c>
      <c r="K7" s="28" t="s">
        <v>3</v>
      </c>
      <c r="L7" s="29">
        <v>5</v>
      </c>
      <c r="M7" s="281"/>
      <c r="N7" s="282"/>
      <c r="O7" s="283"/>
      <c r="P7" s="31">
        <f>R7*3+T7</f>
        <v>3</v>
      </c>
      <c r="Q7" s="31">
        <f>(D7+G7+J7)-(F7+I7+L7)</f>
        <v>-1</v>
      </c>
      <c r="R7" s="78">
        <f>COUNTIF(U7:W7,"A")</f>
        <v>1</v>
      </c>
      <c r="S7" s="78">
        <f>COUNTIF(U7:W7,"C")</f>
        <v>2</v>
      </c>
      <c r="T7" s="78">
        <f>COUNTIF(U7:W7,"B")</f>
        <v>0</v>
      </c>
      <c r="U7" s="31" t="str">
        <f>IF(D7="","",IF(D7&gt;F7,"A",IF(D7=F7,"B","C")))</f>
        <v>C</v>
      </c>
      <c r="V7" s="31" t="str">
        <f>IF(G7="","",IF(G7&gt;I7,"A",IF(G7=I7,"B","C")))</f>
        <v>A</v>
      </c>
      <c r="W7" s="32" t="str">
        <f>IF(J7="","",IF(J7&gt;L7,"A",IF(J7=L7,"B","C")))</f>
        <v>C</v>
      </c>
      <c r="X7" s="79">
        <v>3</v>
      </c>
      <c r="Z7" s="289"/>
      <c r="AA7" s="103">
        <v>3</v>
      </c>
      <c r="AB7" s="107" t="s">
        <v>455</v>
      </c>
      <c r="AC7" s="85" t="s">
        <v>459</v>
      </c>
      <c r="AD7" s="85" t="s">
        <v>464</v>
      </c>
      <c r="AE7" s="107" t="s">
        <v>469</v>
      </c>
      <c r="AF7" s="85" t="s">
        <v>472</v>
      </c>
    </row>
    <row r="8" spans="3:32" ht="14.25" thickBot="1">
      <c r="C8" s="33"/>
      <c r="D8" s="34"/>
      <c r="E8" s="34"/>
      <c r="F8" s="34"/>
      <c r="G8" s="34"/>
      <c r="H8" s="34"/>
      <c r="I8" s="34"/>
      <c r="J8" s="34"/>
      <c r="K8" s="34"/>
      <c r="L8" s="34"/>
      <c r="M8" s="34"/>
      <c r="N8" s="34"/>
      <c r="O8" s="34"/>
      <c r="P8" s="34"/>
      <c r="Q8" s="34"/>
      <c r="R8" s="34"/>
      <c r="S8" s="34"/>
      <c r="T8" s="34"/>
      <c r="U8" s="34"/>
      <c r="Z8" s="290"/>
      <c r="AA8" s="104">
        <v>4</v>
      </c>
      <c r="AB8" s="108" t="s">
        <v>453</v>
      </c>
      <c r="AC8" s="88" t="s">
        <v>460</v>
      </c>
      <c r="AD8" s="88" t="s">
        <v>465</v>
      </c>
      <c r="AE8" s="199" t="s">
        <v>467</v>
      </c>
      <c r="AF8" s="88" t="s">
        <v>475</v>
      </c>
    </row>
    <row r="9" spans="3:32" ht="14.25" thickBot="1">
      <c r="C9" s="35"/>
      <c r="D9" s="34"/>
      <c r="E9" s="34"/>
      <c r="F9" s="34"/>
      <c r="G9" s="34"/>
      <c r="H9" s="34"/>
      <c r="I9" s="34"/>
      <c r="J9" s="34"/>
      <c r="K9" s="34"/>
      <c r="L9" s="34"/>
      <c r="M9" s="34"/>
      <c r="N9" s="34"/>
      <c r="O9" s="34"/>
      <c r="P9" s="34"/>
      <c r="Q9" s="34"/>
      <c r="R9" s="34"/>
      <c r="S9" s="34"/>
      <c r="T9" s="34"/>
      <c r="U9" s="34"/>
      <c r="Z9"/>
      <c r="AA9"/>
      <c r="AB9" s="90"/>
      <c r="AC9" s="90"/>
      <c r="AD9" s="90"/>
      <c r="AE9" s="90"/>
      <c r="AF9" s="90"/>
    </row>
    <row r="10" spans="3:32" ht="14.25" thickBot="1">
      <c r="C10" s="9" t="s">
        <v>456</v>
      </c>
      <c r="D10" s="284" t="str">
        <f>C11</f>
        <v>川崎工科</v>
      </c>
      <c r="E10" s="285"/>
      <c r="F10" s="286"/>
      <c r="G10" s="284" t="str">
        <f>C12</f>
        <v>生　　田</v>
      </c>
      <c r="H10" s="285"/>
      <c r="I10" s="286"/>
      <c r="J10" s="284" t="str">
        <f>C13</f>
        <v>新　　城</v>
      </c>
      <c r="K10" s="285"/>
      <c r="L10" s="286"/>
      <c r="M10" s="284" t="str">
        <f>C14</f>
        <v>県 川 崎</v>
      </c>
      <c r="N10" s="285"/>
      <c r="O10" s="286"/>
      <c r="P10" s="10" t="s">
        <v>1</v>
      </c>
      <c r="Q10" s="10" t="s">
        <v>76</v>
      </c>
      <c r="R10" s="11" t="s">
        <v>77</v>
      </c>
      <c r="S10" s="11" t="s">
        <v>78</v>
      </c>
      <c r="T10" s="11" t="s">
        <v>79</v>
      </c>
      <c r="U10" s="11"/>
      <c r="V10" s="11"/>
      <c r="W10" s="12"/>
      <c r="X10" s="74" t="s">
        <v>2</v>
      </c>
      <c r="Z10" s="291" t="s">
        <v>154</v>
      </c>
      <c r="AA10" s="258" t="s">
        <v>137</v>
      </c>
      <c r="AB10" s="97"/>
      <c r="AC10" s="170"/>
      <c r="AD10" s="97"/>
      <c r="AE10" s="97" t="s">
        <v>235</v>
      </c>
      <c r="AF10" s="98"/>
    </row>
    <row r="11" spans="2:32" ht="14.25" thickTop="1">
      <c r="B11" s="1">
        <v>1</v>
      </c>
      <c r="C11" s="262" t="s">
        <v>457</v>
      </c>
      <c r="D11" s="275"/>
      <c r="E11" s="276"/>
      <c r="F11" s="277"/>
      <c r="G11" s="14">
        <v>5</v>
      </c>
      <c r="H11" s="15" t="s">
        <v>6</v>
      </c>
      <c r="I11" s="16">
        <v>0</v>
      </c>
      <c r="J11" s="14">
        <v>13</v>
      </c>
      <c r="K11" s="15" t="s">
        <v>6</v>
      </c>
      <c r="L11" s="16">
        <v>3</v>
      </c>
      <c r="M11" s="14">
        <v>12</v>
      </c>
      <c r="N11" s="15" t="s">
        <v>6</v>
      </c>
      <c r="O11" s="17">
        <v>0</v>
      </c>
      <c r="P11" s="18">
        <f>R11*3+T11</f>
        <v>9</v>
      </c>
      <c r="Q11" s="18">
        <f>(G11+J11+M11)-(I11+L11+O11)</f>
        <v>27</v>
      </c>
      <c r="R11" s="17">
        <f>COUNTIF(U11:W11,"A")</f>
        <v>3</v>
      </c>
      <c r="S11" s="17">
        <f>COUNTIF(U11:W11,"C")</f>
        <v>0</v>
      </c>
      <c r="T11" s="17">
        <f>COUNTIF(U11:W11,"B")</f>
        <v>0</v>
      </c>
      <c r="U11" s="18" t="str">
        <f>IF(G11="","",IF(G11&gt;I11,"A",IF(G11=I11,"B","C")))</f>
        <v>A</v>
      </c>
      <c r="V11" s="18" t="str">
        <f>IF(J11="","",IF(J11&gt;L11,"A",IF(J11=L11,"B","C")))</f>
        <v>A</v>
      </c>
      <c r="W11" s="75" t="str">
        <f>IF(M11="","",IF(M11&gt;O11,"A",IF(M11=O11,"B","C")))</f>
        <v>A</v>
      </c>
      <c r="X11" s="76">
        <v>1</v>
      </c>
      <c r="Z11" s="292"/>
      <c r="AA11" s="93" t="s">
        <v>140</v>
      </c>
      <c r="AB11" s="99"/>
      <c r="AC11" s="172"/>
      <c r="AD11" s="99"/>
      <c r="AE11" s="99" t="s">
        <v>478</v>
      </c>
      <c r="AF11" s="173"/>
    </row>
    <row r="12" spans="2:32" ht="13.5">
      <c r="B12" s="1">
        <v>2</v>
      </c>
      <c r="C12" s="262" t="s">
        <v>458</v>
      </c>
      <c r="D12" s="19">
        <v>0</v>
      </c>
      <c r="E12" s="20" t="s">
        <v>7</v>
      </c>
      <c r="F12" s="21">
        <v>5</v>
      </c>
      <c r="G12" s="278"/>
      <c r="H12" s="279"/>
      <c r="I12" s="280"/>
      <c r="J12" s="22">
        <v>2</v>
      </c>
      <c r="K12" s="20" t="s">
        <v>7</v>
      </c>
      <c r="L12" s="21">
        <v>1</v>
      </c>
      <c r="M12" s="22">
        <v>15</v>
      </c>
      <c r="N12" s="20" t="s">
        <v>7</v>
      </c>
      <c r="O12" s="23">
        <v>5</v>
      </c>
      <c r="P12" s="24">
        <f>R12*3+T12</f>
        <v>6</v>
      </c>
      <c r="Q12" s="24">
        <f>(D12+J12+M12)-(F12+L12+O12)</f>
        <v>6</v>
      </c>
      <c r="R12" s="23">
        <f>COUNTIF(U12:W12,"A")</f>
        <v>2</v>
      </c>
      <c r="S12" s="23">
        <f>COUNTIF(U12:W12,"C")</f>
        <v>1</v>
      </c>
      <c r="T12" s="23">
        <f>COUNTIF(U12:W12,"B")</f>
        <v>0</v>
      </c>
      <c r="U12" s="24" t="str">
        <f>IF(D12="","",IF(D12&gt;F12,"A",IF(D12=F12,"B","C")))</f>
        <v>C</v>
      </c>
      <c r="V12" s="24" t="str">
        <f>IF(J12="","",IF(J12&gt;L12,"A",IF(J12=L12,"B","C")))</f>
        <v>A</v>
      </c>
      <c r="W12" s="25" t="str">
        <f>IF(M12="","",IF(M12&gt;O12,"A",IF(M12=O12,"B","C")))</f>
        <v>A</v>
      </c>
      <c r="X12" s="77">
        <v>2</v>
      </c>
      <c r="Z12" s="293" t="s">
        <v>155</v>
      </c>
      <c r="AA12" s="129" t="s">
        <v>137</v>
      </c>
      <c r="AB12" s="176"/>
      <c r="AC12" s="177"/>
      <c r="AD12" s="176"/>
      <c r="AE12" s="176"/>
      <c r="AF12" s="100" t="s">
        <v>235</v>
      </c>
    </row>
    <row r="13" spans="2:32" ht="13.5">
      <c r="B13" s="1">
        <v>3</v>
      </c>
      <c r="C13" s="13" t="s">
        <v>459</v>
      </c>
      <c r="D13" s="19">
        <v>3</v>
      </c>
      <c r="E13" s="20" t="s">
        <v>8</v>
      </c>
      <c r="F13" s="21">
        <v>13</v>
      </c>
      <c r="G13" s="22">
        <v>1</v>
      </c>
      <c r="H13" s="20" t="s">
        <v>8</v>
      </c>
      <c r="I13" s="21">
        <v>2</v>
      </c>
      <c r="J13" s="278"/>
      <c r="K13" s="279"/>
      <c r="L13" s="280"/>
      <c r="M13" s="22">
        <v>17</v>
      </c>
      <c r="N13" s="20" t="s">
        <v>8</v>
      </c>
      <c r="O13" s="23">
        <v>0</v>
      </c>
      <c r="P13" s="24">
        <f>R13*3+T13</f>
        <v>3</v>
      </c>
      <c r="Q13" s="24">
        <f>(D13+G13+M13)-(F13+I13+O13)</f>
        <v>6</v>
      </c>
      <c r="R13" s="23">
        <f>COUNTIF(U13:W13,"A")</f>
        <v>1</v>
      </c>
      <c r="S13" s="23">
        <f>COUNTIF(U13:W13,"C")</f>
        <v>2</v>
      </c>
      <c r="T13" s="23">
        <f>COUNTIF(U13:W13,"B")</f>
        <v>0</v>
      </c>
      <c r="U13" s="24" t="str">
        <f>IF(D13="","",IF(D13&gt;F13,"A",IF(D13=F13,"B","C")))</f>
        <v>C</v>
      </c>
      <c r="V13" s="24" t="str">
        <f>IF(G13="","",IF(G13&gt;I13,"A",IF(G13=I13,"B","C")))</f>
        <v>C</v>
      </c>
      <c r="W13" s="25" t="str">
        <f>IF(M13="","",IF(M13&gt;O13,"A",IF(M13=O13,"B","C")))</f>
        <v>A</v>
      </c>
      <c r="X13" s="77">
        <v>3</v>
      </c>
      <c r="Z13" s="292"/>
      <c r="AA13" s="93" t="s">
        <v>140</v>
      </c>
      <c r="AB13" s="99"/>
      <c r="AC13" s="172"/>
      <c r="AD13" s="99"/>
      <c r="AE13" s="99"/>
      <c r="AF13" s="173" t="s">
        <v>478</v>
      </c>
    </row>
    <row r="14" spans="2:32" ht="14.25" thickBot="1">
      <c r="B14" s="1">
        <v>4</v>
      </c>
      <c r="C14" s="26" t="s">
        <v>460</v>
      </c>
      <c r="D14" s="27">
        <v>0</v>
      </c>
      <c r="E14" s="28" t="s">
        <v>3</v>
      </c>
      <c r="F14" s="29">
        <v>12</v>
      </c>
      <c r="G14" s="30">
        <v>5</v>
      </c>
      <c r="H14" s="28" t="s">
        <v>3</v>
      </c>
      <c r="I14" s="29">
        <v>15</v>
      </c>
      <c r="J14" s="30">
        <v>0</v>
      </c>
      <c r="K14" s="28" t="s">
        <v>3</v>
      </c>
      <c r="L14" s="29">
        <v>17</v>
      </c>
      <c r="M14" s="281"/>
      <c r="N14" s="282"/>
      <c r="O14" s="283"/>
      <c r="P14" s="31">
        <f>R14*3+T14</f>
        <v>0</v>
      </c>
      <c r="Q14" s="31">
        <f>(D14+G14+J14)-(F14+I14+L14)</f>
        <v>-39</v>
      </c>
      <c r="R14" s="78">
        <f>COUNTIF(U14:W14,"A")</f>
        <v>0</v>
      </c>
      <c r="S14" s="78">
        <f>COUNTIF(U14:W14,"C")</f>
        <v>3</v>
      </c>
      <c r="T14" s="78">
        <f>COUNTIF(U14:W14,"B")</f>
        <v>0</v>
      </c>
      <c r="U14" s="31" t="str">
        <f>IF(D14="","",IF(D14&gt;F14,"A",IF(D14=F14,"B","C")))</f>
        <v>C</v>
      </c>
      <c r="V14" s="31" t="str">
        <f>IF(G14="","",IF(G14&gt;I14,"A",IF(G14=I14,"B","C")))</f>
        <v>C</v>
      </c>
      <c r="W14" s="32" t="str">
        <f>IF(J14="","",IF(J14&gt;L14,"A",IF(J14=L14,"B","C")))</f>
        <v>C</v>
      </c>
      <c r="X14" s="79">
        <v>4</v>
      </c>
      <c r="Z14" s="293" t="s">
        <v>156</v>
      </c>
      <c r="AA14" s="129" t="s">
        <v>144</v>
      </c>
      <c r="AB14" s="176" t="s">
        <v>235</v>
      </c>
      <c r="AC14" s="176" t="s">
        <v>235</v>
      </c>
      <c r="AD14" s="176" t="s">
        <v>235</v>
      </c>
      <c r="AE14" s="176" t="s">
        <v>236</v>
      </c>
      <c r="AF14" s="100" t="s">
        <v>236</v>
      </c>
    </row>
    <row r="15" spans="3:32" ht="13.5">
      <c r="C15" s="33"/>
      <c r="D15" s="34"/>
      <c r="E15" s="34"/>
      <c r="F15" s="34"/>
      <c r="G15" s="34"/>
      <c r="H15" s="34"/>
      <c r="I15" s="34"/>
      <c r="J15" s="34"/>
      <c r="K15" s="34"/>
      <c r="L15" s="34"/>
      <c r="M15" s="34"/>
      <c r="N15" s="34"/>
      <c r="O15" s="34"/>
      <c r="P15" s="34"/>
      <c r="Q15" s="34"/>
      <c r="R15" s="34"/>
      <c r="S15" s="34"/>
      <c r="T15" s="34"/>
      <c r="U15" s="34"/>
      <c r="Z15" s="292"/>
      <c r="AA15" s="93" t="s">
        <v>146</v>
      </c>
      <c r="AB15" s="99" t="s">
        <v>478</v>
      </c>
      <c r="AC15" s="99" t="s">
        <v>478</v>
      </c>
      <c r="AD15" s="99" t="s">
        <v>478</v>
      </c>
      <c r="AE15" s="99" t="s">
        <v>237</v>
      </c>
      <c r="AF15" s="173" t="s">
        <v>237</v>
      </c>
    </row>
    <row r="16" spans="3:32" ht="14.25" thickBot="1">
      <c r="C16" s="35"/>
      <c r="D16" s="34"/>
      <c r="E16" s="34"/>
      <c r="F16" s="34"/>
      <c r="G16" s="34"/>
      <c r="H16" s="34"/>
      <c r="I16" s="34"/>
      <c r="J16" s="34"/>
      <c r="K16" s="34"/>
      <c r="L16" s="34"/>
      <c r="M16" s="34"/>
      <c r="N16" s="34"/>
      <c r="O16" s="34"/>
      <c r="P16" s="34"/>
      <c r="Q16" s="34"/>
      <c r="R16" s="34"/>
      <c r="S16" s="34"/>
      <c r="T16" s="34"/>
      <c r="U16" s="34"/>
      <c r="Z16" s="293" t="s">
        <v>157</v>
      </c>
      <c r="AA16" s="129" t="s">
        <v>137</v>
      </c>
      <c r="AB16" s="176" t="s">
        <v>236</v>
      </c>
      <c r="AC16" s="176" t="s">
        <v>236</v>
      </c>
      <c r="AD16" s="176" t="s">
        <v>236</v>
      </c>
      <c r="AE16" s="176" t="s">
        <v>238</v>
      </c>
      <c r="AF16" s="100"/>
    </row>
    <row r="17" spans="3:32" ht="14.25" thickBot="1">
      <c r="C17" s="9" t="s">
        <v>461</v>
      </c>
      <c r="D17" s="284" t="str">
        <f>C18</f>
        <v>住　　吉</v>
      </c>
      <c r="E17" s="285"/>
      <c r="F17" s="286"/>
      <c r="G17" s="284" t="str">
        <f>C19</f>
        <v>麻生総合</v>
      </c>
      <c r="H17" s="285"/>
      <c r="I17" s="286"/>
      <c r="J17" s="284" t="str">
        <f>C20</f>
        <v>高　　津</v>
      </c>
      <c r="K17" s="285"/>
      <c r="L17" s="286"/>
      <c r="M17" s="284" t="str">
        <f>C21</f>
        <v>市 川 崎</v>
      </c>
      <c r="N17" s="285"/>
      <c r="O17" s="286"/>
      <c r="P17" s="10" t="s">
        <v>1</v>
      </c>
      <c r="Q17" s="10" t="s">
        <v>76</v>
      </c>
      <c r="R17" s="11" t="s">
        <v>77</v>
      </c>
      <c r="S17" s="11" t="s">
        <v>78</v>
      </c>
      <c r="T17" s="11" t="s">
        <v>79</v>
      </c>
      <c r="U17" s="11"/>
      <c r="V17" s="11"/>
      <c r="W17" s="12"/>
      <c r="X17" s="74" t="s">
        <v>2</v>
      </c>
      <c r="Z17" s="292"/>
      <c r="AA17" s="198" t="s">
        <v>140</v>
      </c>
      <c r="AB17" s="99" t="s">
        <v>237</v>
      </c>
      <c r="AC17" s="99" t="s">
        <v>237</v>
      </c>
      <c r="AD17" s="99" t="s">
        <v>237</v>
      </c>
      <c r="AE17" s="99" t="s">
        <v>221</v>
      </c>
      <c r="AF17" s="173"/>
    </row>
    <row r="18" spans="2:32" ht="14.25" thickTop="1">
      <c r="B18" s="1">
        <v>1</v>
      </c>
      <c r="C18" s="262" t="s">
        <v>463</v>
      </c>
      <c r="D18" s="275"/>
      <c r="E18" s="276"/>
      <c r="F18" s="277"/>
      <c r="G18" s="14">
        <v>10</v>
      </c>
      <c r="H18" s="15" t="s">
        <v>9</v>
      </c>
      <c r="I18" s="16">
        <v>0</v>
      </c>
      <c r="J18" s="14">
        <v>11</v>
      </c>
      <c r="K18" s="15" t="s">
        <v>9</v>
      </c>
      <c r="L18" s="16">
        <v>1</v>
      </c>
      <c r="M18" s="14">
        <v>16</v>
      </c>
      <c r="N18" s="15" t="s">
        <v>9</v>
      </c>
      <c r="O18" s="17">
        <v>7</v>
      </c>
      <c r="P18" s="18">
        <f>R18*3+T18</f>
        <v>9</v>
      </c>
      <c r="Q18" s="18">
        <f>(G18+J18+M18)-(I18+L18+O18)</f>
        <v>29</v>
      </c>
      <c r="R18" s="17">
        <f>COUNTIF(U18:W18,"A")</f>
        <v>3</v>
      </c>
      <c r="S18" s="17">
        <f>COUNTIF(U18:W18,"C")</f>
        <v>0</v>
      </c>
      <c r="T18" s="17">
        <f>COUNTIF(U18:W18,"B")</f>
        <v>0</v>
      </c>
      <c r="U18" s="18" t="str">
        <f>IF(G18="","",IF(G18&gt;I18,"A",IF(G18=I18,"B","C")))</f>
        <v>A</v>
      </c>
      <c r="V18" s="18" t="str">
        <f>IF(J18="","",IF(J18&gt;L18,"A",IF(J18=L18,"B","C")))</f>
        <v>A</v>
      </c>
      <c r="W18" s="75" t="str">
        <f>IF(M18="","",IF(M18&gt;O18,"A",IF(M18=O18,"B","C")))</f>
        <v>A</v>
      </c>
      <c r="X18" s="76">
        <v>1</v>
      </c>
      <c r="Z18" s="293" t="s">
        <v>219</v>
      </c>
      <c r="AA18" s="129" t="s">
        <v>144</v>
      </c>
      <c r="AB18" s="176"/>
      <c r="AC18" s="176"/>
      <c r="AD18" s="176"/>
      <c r="AE18" s="176"/>
      <c r="AF18" s="100" t="s">
        <v>238</v>
      </c>
    </row>
    <row r="19" spans="2:32" ht="13.5">
      <c r="B19" s="1">
        <v>2</v>
      </c>
      <c r="C19" s="13" t="s">
        <v>462</v>
      </c>
      <c r="D19" s="19">
        <v>0</v>
      </c>
      <c r="E19" s="20" t="s">
        <v>5</v>
      </c>
      <c r="F19" s="21">
        <v>10</v>
      </c>
      <c r="G19" s="278"/>
      <c r="H19" s="279"/>
      <c r="I19" s="280"/>
      <c r="J19" s="22">
        <v>0</v>
      </c>
      <c r="K19" s="20" t="s">
        <v>5</v>
      </c>
      <c r="L19" s="21">
        <v>7</v>
      </c>
      <c r="M19" s="22">
        <v>0</v>
      </c>
      <c r="N19" s="20" t="s">
        <v>5</v>
      </c>
      <c r="O19" s="23">
        <v>7</v>
      </c>
      <c r="P19" s="24">
        <f>R19*3+T19</f>
        <v>0</v>
      </c>
      <c r="Q19" s="24">
        <f>(D19+J19+M19)-(F19+L19+O19)</f>
        <v>-24</v>
      </c>
      <c r="R19" s="23">
        <f>COUNTIF(U19:W19,"A")</f>
        <v>0</v>
      </c>
      <c r="S19" s="23">
        <f>COUNTIF(U19:W19,"C")</f>
        <v>3</v>
      </c>
      <c r="T19" s="23">
        <f>COUNTIF(U19:W19,"B")</f>
        <v>0</v>
      </c>
      <c r="U19" s="24" t="str">
        <f>IF(D19="","",IF(D19&gt;F19,"A",IF(D19=F19,"B","C")))</f>
        <v>C</v>
      </c>
      <c r="V19" s="24" t="str">
        <f>IF(J19="","",IF(J19&gt;L19,"A",IF(J19=L19,"B","C")))</f>
        <v>C</v>
      </c>
      <c r="W19" s="25" t="str">
        <f>IF(M19="","",IF(M19&gt;O19,"A",IF(M19=O19,"B","C")))</f>
        <v>C</v>
      </c>
      <c r="X19" s="77">
        <v>4</v>
      </c>
      <c r="Z19" s="292"/>
      <c r="AA19" s="198" t="s">
        <v>146</v>
      </c>
      <c r="AB19" s="99"/>
      <c r="AC19" s="99"/>
      <c r="AD19" s="99"/>
      <c r="AE19" s="99"/>
      <c r="AF19" s="173" t="s">
        <v>221</v>
      </c>
    </row>
    <row r="20" spans="2:32" ht="13.5">
      <c r="B20" s="1">
        <v>3</v>
      </c>
      <c r="C20" s="13" t="s">
        <v>464</v>
      </c>
      <c r="D20" s="19">
        <v>1</v>
      </c>
      <c r="E20" s="20" t="s">
        <v>3</v>
      </c>
      <c r="F20" s="21">
        <v>11</v>
      </c>
      <c r="G20" s="22">
        <v>7</v>
      </c>
      <c r="H20" s="20" t="s">
        <v>3</v>
      </c>
      <c r="I20" s="21">
        <v>0</v>
      </c>
      <c r="J20" s="278"/>
      <c r="K20" s="279"/>
      <c r="L20" s="280"/>
      <c r="M20" s="22">
        <v>6</v>
      </c>
      <c r="N20" s="20" t="s">
        <v>3</v>
      </c>
      <c r="O20" s="23">
        <v>7</v>
      </c>
      <c r="P20" s="24">
        <f>R20*3+T20</f>
        <v>3</v>
      </c>
      <c r="Q20" s="24">
        <f>(D20+G20+M20)-(F20+I20+O20)</f>
        <v>-4</v>
      </c>
      <c r="R20" s="23">
        <f>COUNTIF(U20:W20,"A")</f>
        <v>1</v>
      </c>
      <c r="S20" s="23">
        <f>COUNTIF(U20:W20,"C")</f>
        <v>2</v>
      </c>
      <c r="T20" s="23">
        <f>COUNTIF(U20:W20,"B")</f>
        <v>0</v>
      </c>
      <c r="U20" s="24" t="str">
        <f>IF(D20="","",IF(D20&gt;F20,"A",IF(D20=F20,"B","C")))</f>
        <v>C</v>
      </c>
      <c r="V20" s="24" t="str">
        <f>IF(G20="","",IF(G20&gt;I20,"A",IF(G20=I20,"B","C")))</f>
        <v>A</v>
      </c>
      <c r="W20" s="25" t="str">
        <f>IF(M20="","",IF(M20&gt;O20,"A",IF(M20=O20,"B","C")))</f>
        <v>C</v>
      </c>
      <c r="X20" s="77">
        <v>3</v>
      </c>
      <c r="Z20" s="293" t="s">
        <v>161</v>
      </c>
      <c r="AA20" s="95" t="s">
        <v>137</v>
      </c>
      <c r="AB20" s="176" t="s">
        <v>238</v>
      </c>
      <c r="AC20" s="176" t="s">
        <v>238</v>
      </c>
      <c r="AD20" s="176" t="s">
        <v>238</v>
      </c>
      <c r="AE20" s="176"/>
      <c r="AF20" s="100"/>
    </row>
    <row r="21" spans="2:32" ht="14.25" thickBot="1">
      <c r="B21" s="1">
        <v>4</v>
      </c>
      <c r="C21" s="263" t="s">
        <v>465</v>
      </c>
      <c r="D21" s="27">
        <v>7</v>
      </c>
      <c r="E21" s="28" t="s">
        <v>10</v>
      </c>
      <c r="F21" s="29">
        <v>16</v>
      </c>
      <c r="G21" s="30">
        <v>7</v>
      </c>
      <c r="H21" s="28" t="s">
        <v>10</v>
      </c>
      <c r="I21" s="29">
        <v>0</v>
      </c>
      <c r="J21" s="30">
        <v>7</v>
      </c>
      <c r="K21" s="28" t="s">
        <v>10</v>
      </c>
      <c r="L21" s="29">
        <v>6</v>
      </c>
      <c r="M21" s="281"/>
      <c r="N21" s="282"/>
      <c r="O21" s="283"/>
      <c r="P21" s="31">
        <f>R21*3+T21</f>
        <v>6</v>
      </c>
      <c r="Q21" s="31">
        <f>(D21+G21+J21)-(F21+I21+L21)</f>
        <v>-1</v>
      </c>
      <c r="R21" s="78">
        <f>COUNTIF(U21:W21,"A")</f>
        <v>2</v>
      </c>
      <c r="S21" s="78">
        <f>COUNTIF(U21:W21,"C")</f>
        <v>1</v>
      </c>
      <c r="T21" s="78">
        <f>COUNTIF(U21:W21,"B")</f>
        <v>0</v>
      </c>
      <c r="U21" s="31" t="str">
        <f>IF(D21="","",IF(D21&gt;F21,"A",IF(D21=F21,"B","C")))</f>
        <v>C</v>
      </c>
      <c r="V21" s="31" t="str">
        <f>IF(G21="","",IF(G21&gt;I21,"A",IF(G21=I21,"B","C")))</f>
        <v>A</v>
      </c>
      <c r="W21" s="32" t="str">
        <f>IF(J21="","",IF(J21&gt;L21,"A",IF(J21=L21,"B","C")))</f>
        <v>A</v>
      </c>
      <c r="X21" s="79">
        <v>2</v>
      </c>
      <c r="Z21" s="292"/>
      <c r="AA21" s="93" t="s">
        <v>140</v>
      </c>
      <c r="AB21" s="99" t="s">
        <v>221</v>
      </c>
      <c r="AC21" s="99" t="s">
        <v>221</v>
      </c>
      <c r="AD21" s="99" t="s">
        <v>221</v>
      </c>
      <c r="AE21" s="99"/>
      <c r="AF21" s="173"/>
    </row>
    <row r="22" spans="3:32" ht="13.5">
      <c r="C22" s="33"/>
      <c r="D22" s="34"/>
      <c r="E22" s="34"/>
      <c r="F22" s="34"/>
      <c r="G22" s="34"/>
      <c r="H22" s="34"/>
      <c r="I22" s="34"/>
      <c r="J22" s="34"/>
      <c r="K22" s="34"/>
      <c r="L22" s="34"/>
      <c r="M22" s="34"/>
      <c r="N22" s="34"/>
      <c r="O22" s="34"/>
      <c r="P22" s="34"/>
      <c r="Q22" s="34"/>
      <c r="R22" s="34"/>
      <c r="S22" s="34"/>
      <c r="T22" s="34"/>
      <c r="U22" s="34"/>
      <c r="Z22" s="294" t="s">
        <v>239</v>
      </c>
      <c r="AA22" s="260" t="s">
        <v>137</v>
      </c>
      <c r="AB22" s="261"/>
      <c r="AC22" s="261"/>
      <c r="AD22" s="261"/>
      <c r="AE22" s="261"/>
      <c r="AF22" s="111"/>
    </row>
    <row r="23" spans="3:32" ht="14.25" thickBot="1">
      <c r="C23" s="35"/>
      <c r="D23" s="34"/>
      <c r="E23" s="34"/>
      <c r="F23" s="34"/>
      <c r="G23" s="34"/>
      <c r="H23" s="34"/>
      <c r="I23" s="34"/>
      <c r="J23" s="34"/>
      <c r="K23" s="34"/>
      <c r="L23" s="34"/>
      <c r="M23" s="34"/>
      <c r="N23" s="34"/>
      <c r="O23" s="34"/>
      <c r="P23" s="34"/>
      <c r="Q23" s="34"/>
      <c r="R23" s="34"/>
      <c r="S23" s="34"/>
      <c r="T23" s="34"/>
      <c r="U23" s="34"/>
      <c r="Z23" s="295"/>
      <c r="AA23" s="259" t="s">
        <v>140</v>
      </c>
      <c r="AB23" s="193"/>
      <c r="AC23" s="193"/>
      <c r="AD23" s="193"/>
      <c r="AE23" s="193"/>
      <c r="AF23" s="192"/>
    </row>
    <row r="24" spans="3:24" ht="14.25" thickBot="1">
      <c r="C24" s="9" t="s">
        <v>466</v>
      </c>
      <c r="D24" s="284" t="str">
        <f>C25</f>
        <v>多　　摩</v>
      </c>
      <c r="E24" s="285"/>
      <c r="F24" s="286"/>
      <c r="G24" s="284" t="str">
        <f>C26</f>
        <v>川 崎 商</v>
      </c>
      <c r="H24" s="285"/>
      <c r="I24" s="286"/>
      <c r="J24" s="284" t="str">
        <f>C27</f>
        <v>大　　師</v>
      </c>
      <c r="K24" s="285"/>
      <c r="L24" s="286"/>
      <c r="M24" s="284" t="str">
        <f>C28</f>
        <v>橘</v>
      </c>
      <c r="N24" s="285"/>
      <c r="O24" s="286"/>
      <c r="P24" s="10" t="s">
        <v>1</v>
      </c>
      <c r="Q24" s="10" t="s">
        <v>76</v>
      </c>
      <c r="R24" s="11" t="s">
        <v>77</v>
      </c>
      <c r="S24" s="11" t="s">
        <v>78</v>
      </c>
      <c r="T24" s="11" t="s">
        <v>79</v>
      </c>
      <c r="U24" s="11"/>
      <c r="V24" s="11"/>
      <c r="W24" s="12"/>
      <c r="X24" s="74" t="s">
        <v>2</v>
      </c>
    </row>
    <row r="25" spans="2:24" ht="14.25" thickTop="1">
      <c r="B25" s="1">
        <v>1</v>
      </c>
      <c r="C25" s="262" t="s">
        <v>468</v>
      </c>
      <c r="D25" s="275"/>
      <c r="E25" s="276"/>
      <c r="F25" s="277"/>
      <c r="G25" s="14">
        <v>6</v>
      </c>
      <c r="H25" s="15" t="s">
        <v>11</v>
      </c>
      <c r="I25" s="16">
        <v>2</v>
      </c>
      <c r="J25" s="14">
        <v>10</v>
      </c>
      <c r="K25" s="15" t="s">
        <v>11</v>
      </c>
      <c r="L25" s="16">
        <v>0</v>
      </c>
      <c r="M25" s="14">
        <v>2</v>
      </c>
      <c r="N25" s="15" t="s">
        <v>11</v>
      </c>
      <c r="O25" s="17">
        <v>12</v>
      </c>
      <c r="P25" s="18">
        <f>R25*3+T25</f>
        <v>6</v>
      </c>
      <c r="Q25" s="18">
        <f>(G25+J25+M25)-(I25+L25+O25)</f>
        <v>4</v>
      </c>
      <c r="R25" s="17">
        <f>COUNTIF(U25:W25,"A")</f>
        <v>2</v>
      </c>
      <c r="S25" s="17">
        <f>COUNTIF(U25:W25,"C")</f>
        <v>1</v>
      </c>
      <c r="T25" s="17">
        <f>COUNTIF(U25:W25,"B")</f>
        <v>0</v>
      </c>
      <c r="U25" s="18" t="str">
        <f>IF(G25="","",IF(G25&gt;I25,"A",IF(G25=I25,"B","C")))</f>
        <v>A</v>
      </c>
      <c r="V25" s="18" t="str">
        <f>IF(J25="","",IF(J25&gt;L25,"A",IF(J25=L25,"B","C")))</f>
        <v>A</v>
      </c>
      <c r="W25" s="75" t="str">
        <f>IF(M25="","",IF(M25&gt;O25,"A",IF(M25=O25,"B","C")))</f>
        <v>C</v>
      </c>
      <c r="X25" s="76">
        <v>2</v>
      </c>
    </row>
    <row r="26" spans="2:24" ht="13.5">
      <c r="B26" s="1">
        <v>2</v>
      </c>
      <c r="C26" s="13" t="s">
        <v>470</v>
      </c>
      <c r="D26" s="19">
        <v>2</v>
      </c>
      <c r="E26" s="20" t="s">
        <v>8</v>
      </c>
      <c r="F26" s="21">
        <v>6</v>
      </c>
      <c r="G26" s="278"/>
      <c r="H26" s="279"/>
      <c r="I26" s="280"/>
      <c r="J26" s="22">
        <v>7</v>
      </c>
      <c r="K26" s="20" t="s">
        <v>8</v>
      </c>
      <c r="L26" s="21">
        <v>2</v>
      </c>
      <c r="M26" s="22">
        <v>2</v>
      </c>
      <c r="N26" s="20" t="s">
        <v>8</v>
      </c>
      <c r="O26" s="23">
        <v>1</v>
      </c>
      <c r="P26" s="24">
        <f>R26*3+T26</f>
        <v>6</v>
      </c>
      <c r="Q26" s="24">
        <f>(D26+J26+M26)-(F26+L26+O26)</f>
        <v>2</v>
      </c>
      <c r="R26" s="23">
        <f>COUNTIF(U26:W26,"A")</f>
        <v>2</v>
      </c>
      <c r="S26" s="23">
        <f>COUNTIF(U26:W26,"C")</f>
        <v>1</v>
      </c>
      <c r="T26" s="23">
        <f>COUNTIF(U26:W26,"B")</f>
        <v>0</v>
      </c>
      <c r="U26" s="24" t="str">
        <f>IF(D26="","",IF(D26&gt;F26,"A",IF(D26=F26,"B","C")))</f>
        <v>C</v>
      </c>
      <c r="V26" s="24" t="str">
        <f>IF(J26="","",IF(J26&gt;L26,"A",IF(J26=L26,"B","C")))</f>
        <v>A</v>
      </c>
      <c r="W26" s="25" t="str">
        <f>IF(M26="","",IF(M26&gt;O26,"A",IF(M26=O26,"B","C")))</f>
        <v>A</v>
      </c>
      <c r="X26" s="77">
        <v>3</v>
      </c>
    </row>
    <row r="27" spans="2:24" ht="13.5">
      <c r="B27" s="1">
        <v>3</v>
      </c>
      <c r="C27" s="13" t="s">
        <v>469</v>
      </c>
      <c r="D27" s="19">
        <v>0</v>
      </c>
      <c r="E27" s="20" t="s">
        <v>12</v>
      </c>
      <c r="F27" s="21">
        <v>10</v>
      </c>
      <c r="G27" s="22">
        <v>2</v>
      </c>
      <c r="H27" s="20" t="s">
        <v>12</v>
      </c>
      <c r="I27" s="21">
        <v>7</v>
      </c>
      <c r="J27" s="278"/>
      <c r="K27" s="279"/>
      <c r="L27" s="280"/>
      <c r="M27" s="22">
        <v>6</v>
      </c>
      <c r="N27" s="20" t="s">
        <v>12</v>
      </c>
      <c r="O27" s="23">
        <v>13</v>
      </c>
      <c r="P27" s="24">
        <f>R27*3+T27</f>
        <v>0</v>
      </c>
      <c r="Q27" s="24">
        <f>(D27+G27+M27)-(F27+I27+O27)</f>
        <v>-22</v>
      </c>
      <c r="R27" s="23">
        <f>COUNTIF(U27:W27,"A")</f>
        <v>0</v>
      </c>
      <c r="S27" s="23">
        <f>COUNTIF(U27:W27,"C")</f>
        <v>3</v>
      </c>
      <c r="T27" s="23">
        <f>COUNTIF(U27:W27,"B")</f>
        <v>0</v>
      </c>
      <c r="U27" s="24" t="str">
        <f>IF(D27="","",IF(D27&gt;F27,"A",IF(D27=F27,"B","C")))</f>
        <v>C</v>
      </c>
      <c r="V27" s="24" t="str">
        <f>IF(G27="","",IF(G27&gt;I27,"A",IF(G27=I27,"B","C")))</f>
        <v>C</v>
      </c>
      <c r="W27" s="25" t="str">
        <f>IF(M27="","",IF(M27&gt;O27,"A",IF(M27=O27,"B","C")))</f>
        <v>C</v>
      </c>
      <c r="X27" s="77">
        <v>4</v>
      </c>
    </row>
    <row r="28" spans="2:24" ht="14.25" thickBot="1">
      <c r="B28" s="1">
        <v>4</v>
      </c>
      <c r="C28" s="263" t="s">
        <v>467</v>
      </c>
      <c r="D28" s="27">
        <v>12</v>
      </c>
      <c r="E28" s="28" t="s">
        <v>8</v>
      </c>
      <c r="F28" s="29">
        <v>2</v>
      </c>
      <c r="G28" s="30">
        <v>1</v>
      </c>
      <c r="H28" s="28" t="s">
        <v>8</v>
      </c>
      <c r="I28" s="29">
        <v>2</v>
      </c>
      <c r="J28" s="30">
        <v>13</v>
      </c>
      <c r="K28" s="28" t="s">
        <v>8</v>
      </c>
      <c r="L28" s="29">
        <v>6</v>
      </c>
      <c r="M28" s="281"/>
      <c r="N28" s="282"/>
      <c r="O28" s="283"/>
      <c r="P28" s="31">
        <f>R28*3+T28</f>
        <v>6</v>
      </c>
      <c r="Q28" s="31">
        <f>(D28+G28+J28)-(F28+I28+L28)</f>
        <v>16</v>
      </c>
      <c r="R28" s="78">
        <f>COUNTIF(U28:W28,"A")</f>
        <v>2</v>
      </c>
      <c r="S28" s="78">
        <f>COUNTIF(U28:W28,"C")</f>
        <v>1</v>
      </c>
      <c r="T28" s="78">
        <f>COUNTIF(U28:W28,"B")</f>
        <v>0</v>
      </c>
      <c r="U28" s="31" t="str">
        <f>IF(D28="","",IF(D28&gt;F28,"A",IF(D28=F28,"B","C")))</f>
        <v>A</v>
      </c>
      <c r="V28" s="31" t="str">
        <f>IF(G28="","",IF(G28&gt;I28,"A",IF(G28=I28,"B","C")))</f>
        <v>C</v>
      </c>
      <c r="W28" s="32" t="str">
        <f>IF(J28="","",IF(J28&gt;L28,"A",IF(J28=L28,"B","C")))</f>
        <v>A</v>
      </c>
      <c r="X28" s="79">
        <v>1</v>
      </c>
    </row>
    <row r="29" spans="3:21" ht="13.5">
      <c r="C29" s="33"/>
      <c r="D29" s="34"/>
      <c r="E29" s="34"/>
      <c r="F29" s="34"/>
      <c r="G29" s="34"/>
      <c r="H29" s="34"/>
      <c r="I29" s="34"/>
      <c r="J29" s="34"/>
      <c r="K29" s="34"/>
      <c r="L29" s="34"/>
      <c r="M29" s="34"/>
      <c r="N29" s="34"/>
      <c r="O29" s="34"/>
      <c r="P29" s="34"/>
      <c r="Q29" s="34"/>
      <c r="R29" s="34"/>
      <c r="S29" s="34"/>
      <c r="T29" s="34"/>
      <c r="U29" s="34"/>
    </row>
    <row r="30" spans="3:21" ht="14.25" thickBot="1">
      <c r="C30" s="35"/>
      <c r="D30" s="34"/>
      <c r="E30" s="34"/>
      <c r="F30" s="34"/>
      <c r="G30" s="34"/>
      <c r="H30" s="34"/>
      <c r="I30" s="34"/>
      <c r="J30" s="34"/>
      <c r="K30" s="34"/>
      <c r="L30" s="34"/>
      <c r="M30" s="34"/>
      <c r="N30" s="34"/>
      <c r="O30" s="34"/>
      <c r="P30" s="34"/>
      <c r="Q30" s="34"/>
      <c r="R30" s="34"/>
      <c r="S30" s="34"/>
      <c r="T30" s="34"/>
      <c r="U30" s="34"/>
    </row>
    <row r="31" spans="3:24" ht="14.25" thickBot="1">
      <c r="C31" s="81" t="s">
        <v>471</v>
      </c>
      <c r="D31" s="284" t="str">
        <f>C32</f>
        <v>法 政 二</v>
      </c>
      <c r="E31" s="285"/>
      <c r="F31" s="286"/>
      <c r="G31" s="284" t="str">
        <f>C33</f>
        <v>麻　　生</v>
      </c>
      <c r="H31" s="285"/>
      <c r="I31" s="286"/>
      <c r="J31" s="284" t="str">
        <f>C34</f>
        <v>菅</v>
      </c>
      <c r="K31" s="285"/>
      <c r="L31" s="286"/>
      <c r="M31" s="284" t="str">
        <f>C35</f>
        <v>生 田 東</v>
      </c>
      <c r="N31" s="285"/>
      <c r="O31" s="286"/>
      <c r="P31" s="10" t="s">
        <v>1</v>
      </c>
      <c r="Q31" s="10" t="s">
        <v>76</v>
      </c>
      <c r="R31" s="11" t="s">
        <v>77</v>
      </c>
      <c r="S31" s="11" t="s">
        <v>78</v>
      </c>
      <c r="T31" s="11" t="s">
        <v>79</v>
      </c>
      <c r="U31" s="11"/>
      <c r="V31" s="11"/>
      <c r="W31" s="12"/>
      <c r="X31" s="74" t="s">
        <v>2</v>
      </c>
    </row>
    <row r="32" spans="2:24" ht="14.25" thickTop="1">
      <c r="B32" s="1">
        <v>1</v>
      </c>
      <c r="C32" s="262" t="s">
        <v>474</v>
      </c>
      <c r="D32" s="275"/>
      <c r="E32" s="276"/>
      <c r="F32" s="277"/>
      <c r="G32" s="14">
        <v>6</v>
      </c>
      <c r="H32" s="15" t="s">
        <v>3</v>
      </c>
      <c r="I32" s="16">
        <v>0</v>
      </c>
      <c r="J32" s="14">
        <v>4</v>
      </c>
      <c r="K32" s="15" t="s">
        <v>3</v>
      </c>
      <c r="L32" s="16">
        <v>0</v>
      </c>
      <c r="M32" s="14">
        <v>10</v>
      </c>
      <c r="N32" s="15" t="s">
        <v>3</v>
      </c>
      <c r="O32" s="17">
        <v>0</v>
      </c>
      <c r="P32" s="18">
        <f>R32*3+T32</f>
        <v>9</v>
      </c>
      <c r="Q32" s="18">
        <f>(G32+J32+M32)-(I32+L32+O32)</f>
        <v>20</v>
      </c>
      <c r="R32" s="17">
        <f>COUNTIF(U32:W32,"A")</f>
        <v>3</v>
      </c>
      <c r="S32" s="17">
        <f>COUNTIF(U32:W32,"C")</f>
        <v>0</v>
      </c>
      <c r="T32" s="17">
        <f>COUNTIF(U32:W32,"B")</f>
        <v>0</v>
      </c>
      <c r="U32" s="18" t="str">
        <f>IF(G32="","",IF(G32&gt;I32,"A",IF(G32=I32,"B","C")))</f>
        <v>A</v>
      </c>
      <c r="V32" s="18" t="str">
        <f>IF(J32="","",IF(J32&gt;L32,"A",IF(J32=L32,"B","C")))</f>
        <v>A</v>
      </c>
      <c r="W32" s="75" t="str">
        <f>IF(M32="","",IF(M32&gt;O32,"A",IF(M32=O32,"B","C")))</f>
        <v>A</v>
      </c>
      <c r="X32" s="76">
        <v>1</v>
      </c>
    </row>
    <row r="33" spans="2:24" ht="13.5">
      <c r="B33" s="1">
        <v>2</v>
      </c>
      <c r="C33" s="262" t="s">
        <v>473</v>
      </c>
      <c r="D33" s="19">
        <v>0</v>
      </c>
      <c r="E33" s="20" t="s">
        <v>10</v>
      </c>
      <c r="F33" s="21">
        <v>6</v>
      </c>
      <c r="G33" s="278"/>
      <c r="H33" s="279"/>
      <c r="I33" s="280"/>
      <c r="J33" s="22">
        <v>0</v>
      </c>
      <c r="K33" s="20" t="s">
        <v>10</v>
      </c>
      <c r="L33" s="21">
        <v>4</v>
      </c>
      <c r="M33" s="22">
        <v>15</v>
      </c>
      <c r="N33" s="20" t="s">
        <v>10</v>
      </c>
      <c r="O33" s="23">
        <v>0</v>
      </c>
      <c r="P33" s="24">
        <f>R33*3+T33</f>
        <v>3</v>
      </c>
      <c r="Q33" s="24">
        <f>(D33+J33+M33)-(F33+L33+O33)</f>
        <v>5</v>
      </c>
      <c r="R33" s="23">
        <f>COUNTIF(U33:W33,"A")</f>
        <v>1</v>
      </c>
      <c r="S33" s="23">
        <f>COUNTIF(U33:W33,"C")</f>
        <v>2</v>
      </c>
      <c r="T33" s="23">
        <f>COUNTIF(U33:W33,"B")</f>
        <v>0</v>
      </c>
      <c r="U33" s="24" t="str">
        <f>IF(D33="","",IF(D33&gt;F33,"A",IF(D33=F33,"B","C")))</f>
        <v>C</v>
      </c>
      <c r="V33" s="24" t="str">
        <f>IF(J33="","",IF(J33&gt;L33,"A",IF(J33=L33,"B","C")))</f>
        <v>C</v>
      </c>
      <c r="W33" s="25" t="str">
        <f>IF(M33="","",IF(M33&gt;O33,"A",IF(M33=O33,"B","C")))</f>
        <v>A</v>
      </c>
      <c r="X33" s="77">
        <v>2</v>
      </c>
    </row>
    <row r="34" spans="2:24" ht="13.5">
      <c r="B34" s="1">
        <v>3</v>
      </c>
      <c r="C34" s="13" t="s">
        <v>472</v>
      </c>
      <c r="D34" s="19">
        <v>0</v>
      </c>
      <c r="E34" s="20" t="s">
        <v>13</v>
      </c>
      <c r="F34" s="21">
        <v>4</v>
      </c>
      <c r="G34" s="22">
        <v>4</v>
      </c>
      <c r="H34" s="20" t="s">
        <v>13</v>
      </c>
      <c r="I34" s="21">
        <v>0</v>
      </c>
      <c r="J34" s="278"/>
      <c r="K34" s="279"/>
      <c r="L34" s="280"/>
      <c r="M34" s="22">
        <v>1</v>
      </c>
      <c r="N34" s="20" t="s">
        <v>13</v>
      </c>
      <c r="O34" s="23">
        <v>5</v>
      </c>
      <c r="P34" s="24">
        <f>R34*3+T34</f>
        <v>3</v>
      </c>
      <c r="Q34" s="24">
        <f>(D34+G34+M34)-(F34+I34+O34)</f>
        <v>-4</v>
      </c>
      <c r="R34" s="23">
        <f>COUNTIF(U34:W34,"A")</f>
        <v>1</v>
      </c>
      <c r="S34" s="23">
        <f>COUNTIF(U34:W34,"C")</f>
        <v>2</v>
      </c>
      <c r="T34" s="23">
        <f>COUNTIF(U34:W34,"B")</f>
        <v>0</v>
      </c>
      <c r="U34" s="24" t="str">
        <f>IF(D34="","",IF(D34&gt;F34,"A",IF(D34=F34,"B","C")))</f>
        <v>C</v>
      </c>
      <c r="V34" s="24" t="str">
        <f>IF(G34="","",IF(G34&gt;I34,"A",IF(G34=I34,"B","C")))</f>
        <v>A</v>
      </c>
      <c r="W34" s="25" t="str">
        <f>IF(M34="","",IF(M34&gt;O34,"A",IF(M34=O34,"B","C")))</f>
        <v>C</v>
      </c>
      <c r="X34" s="77">
        <v>3</v>
      </c>
    </row>
    <row r="35" spans="2:24" ht="14.25" thickBot="1">
      <c r="B35" s="1">
        <v>4</v>
      </c>
      <c r="C35" s="26" t="s">
        <v>475</v>
      </c>
      <c r="D35" s="27">
        <v>0</v>
      </c>
      <c r="E35" s="28" t="s">
        <v>3</v>
      </c>
      <c r="F35" s="29">
        <v>10</v>
      </c>
      <c r="G35" s="30">
        <v>0</v>
      </c>
      <c r="H35" s="28" t="s">
        <v>3</v>
      </c>
      <c r="I35" s="29">
        <v>15</v>
      </c>
      <c r="J35" s="30">
        <v>5</v>
      </c>
      <c r="K35" s="28" t="s">
        <v>3</v>
      </c>
      <c r="L35" s="29">
        <v>1</v>
      </c>
      <c r="M35" s="281"/>
      <c r="N35" s="282"/>
      <c r="O35" s="283"/>
      <c r="P35" s="31">
        <f>R35*3+T35</f>
        <v>3</v>
      </c>
      <c r="Q35" s="31">
        <f>(D35+G35+J35)-(F35+I35+L35)</f>
        <v>-21</v>
      </c>
      <c r="R35" s="78">
        <f>COUNTIF(U35:W35,"A")</f>
        <v>1</v>
      </c>
      <c r="S35" s="78">
        <f>COUNTIF(U35:W35,"C")</f>
        <v>2</v>
      </c>
      <c r="T35" s="78">
        <f>COUNTIF(U35:W35,"B")</f>
        <v>0</v>
      </c>
      <c r="U35" s="31" t="str">
        <f>IF(D35="","",IF(D35&gt;F35,"A",IF(D35=F35,"B","C")))</f>
        <v>C</v>
      </c>
      <c r="V35" s="31" t="str">
        <f>IF(G35="","",IF(G35&gt;I35,"A",IF(G35=I35,"B","C")))</f>
        <v>C</v>
      </c>
      <c r="W35" s="32" t="str">
        <f>IF(J35="","",IF(J35&gt;L35,"A",IF(J35=L35,"B","C")))</f>
        <v>A</v>
      </c>
      <c r="X35" s="79">
        <v>4</v>
      </c>
    </row>
  </sheetData>
  <sheetProtection/>
  <mergeCells count="49">
    <mergeCell ref="J6:L6"/>
    <mergeCell ref="Z20:Z21"/>
    <mergeCell ref="Z22:Z23"/>
    <mergeCell ref="Z12:Z13"/>
    <mergeCell ref="Z14:Z15"/>
    <mergeCell ref="Z16:Z17"/>
    <mergeCell ref="Z18:Z19"/>
    <mergeCell ref="M7:O7"/>
    <mergeCell ref="M21:O21"/>
    <mergeCell ref="D11:F11"/>
    <mergeCell ref="Z3:AA3"/>
    <mergeCell ref="Z4:Z8"/>
    <mergeCell ref="Z10:Z11"/>
    <mergeCell ref="D4:F4"/>
    <mergeCell ref="G5:I5"/>
    <mergeCell ref="D3:F3"/>
    <mergeCell ref="G3:I3"/>
    <mergeCell ref="J3:L3"/>
    <mergeCell ref="M3:O3"/>
    <mergeCell ref="D17:F17"/>
    <mergeCell ref="G17:I17"/>
    <mergeCell ref="J17:L17"/>
    <mergeCell ref="M17:O17"/>
    <mergeCell ref="D10:F10"/>
    <mergeCell ref="G10:I10"/>
    <mergeCell ref="J10:L10"/>
    <mergeCell ref="M10:O10"/>
    <mergeCell ref="G12:I12"/>
    <mergeCell ref="J13:L13"/>
    <mergeCell ref="M14:O14"/>
    <mergeCell ref="D24:F24"/>
    <mergeCell ref="G24:I24"/>
    <mergeCell ref="J24:L24"/>
    <mergeCell ref="M24:O24"/>
    <mergeCell ref="D18:F18"/>
    <mergeCell ref="G19:I19"/>
    <mergeCell ref="J20:L20"/>
    <mergeCell ref="D31:F31"/>
    <mergeCell ref="G31:I31"/>
    <mergeCell ref="J31:L31"/>
    <mergeCell ref="M31:O31"/>
    <mergeCell ref="D25:F25"/>
    <mergeCell ref="G26:I26"/>
    <mergeCell ref="J27:L27"/>
    <mergeCell ref="M28:O28"/>
    <mergeCell ref="D32:F32"/>
    <mergeCell ref="G33:I33"/>
    <mergeCell ref="J34:L34"/>
    <mergeCell ref="M35:O35"/>
  </mergeCells>
  <printOptions/>
  <pageMargins left="0.1968503937007874" right="0.1968503937007874" top="0.1968503937007874" bottom="0.1968503937007874" header="0.5118110236220472" footer="0.5118110236220472"/>
  <pageSetup orientation="portrait" paperSize="9" r:id="rId1"/>
</worksheet>
</file>

<file path=xl/worksheets/sheet2.xml><?xml version="1.0" encoding="utf-8"?>
<worksheet xmlns="http://schemas.openxmlformats.org/spreadsheetml/2006/main" xmlns:r="http://schemas.openxmlformats.org/officeDocument/2006/relationships">
  <sheetPr>
    <tabColor indexed="10"/>
  </sheetPr>
  <dimension ref="A1:AS124"/>
  <sheetViews>
    <sheetView showGridLines="0" zoomScalePageLayoutView="0" workbookViewId="0" topLeftCell="A1">
      <selection activeCell="A1" sqref="A1"/>
    </sheetView>
  </sheetViews>
  <sheetFormatPr defaultColWidth="8.796875" defaultRowHeight="14.25"/>
  <cols>
    <col min="1" max="1" width="1.1015625" style="35" customWidth="1"/>
    <col min="2" max="2" width="2.59765625" style="35" customWidth="1"/>
    <col min="3" max="3" width="16.59765625" style="35" customWidth="1"/>
    <col min="4" max="17" width="4.59765625" style="34" customWidth="1"/>
    <col min="18" max="21" width="4.69921875" style="34" hidden="1" customWidth="1"/>
    <col min="22" max="22" width="4.69921875" style="40" hidden="1" customWidth="1"/>
    <col min="23" max="23" width="4.69921875" style="35" hidden="1" customWidth="1"/>
    <col min="24" max="24" width="4.59765625" style="35" customWidth="1"/>
    <col min="25" max="25" width="6.09765625" style="35" customWidth="1"/>
    <col min="26" max="34" width="9" style="35" customWidth="1"/>
    <col min="35" max="35" width="9.19921875" style="35" customWidth="1"/>
    <col min="36" max="41" width="9" style="35" customWidth="1"/>
    <col min="42" max="42" width="9.3984375" style="35" customWidth="1"/>
    <col min="43" max="44" width="9" style="35" customWidth="1"/>
    <col min="45" max="45" width="9.5" style="35" customWidth="1"/>
    <col min="46" max="16384" width="9" style="35" customWidth="1"/>
  </cols>
  <sheetData>
    <row r="1" spans="3:22" ht="18" customHeight="1">
      <c r="C1" s="2" t="str">
        <f>'予選要項'!B2</f>
        <v>２０１２年度 </v>
      </c>
      <c r="D1" s="37" t="s">
        <v>420</v>
      </c>
      <c r="E1" s="37"/>
      <c r="F1" s="37"/>
      <c r="G1" s="37"/>
      <c r="H1" s="37"/>
      <c r="I1" s="37"/>
      <c r="J1" s="37"/>
      <c r="K1" s="37"/>
      <c r="L1" s="37"/>
      <c r="M1" s="37"/>
      <c r="N1" s="37"/>
      <c r="O1" s="37"/>
      <c r="P1" s="38"/>
      <c r="Q1" s="37"/>
      <c r="S1" s="35"/>
      <c r="T1" s="39"/>
      <c r="U1" s="39"/>
      <c r="V1" s="39"/>
    </row>
    <row r="2" spans="1:24" ht="17.25" customHeight="1" thickBot="1">
      <c r="A2" s="1"/>
      <c r="B2" s="1"/>
      <c r="C2" s="7" t="s">
        <v>0</v>
      </c>
      <c r="D2" s="8"/>
      <c r="E2" s="8"/>
      <c r="F2" s="8"/>
      <c r="G2" s="8"/>
      <c r="H2" s="8"/>
      <c r="I2" s="8"/>
      <c r="J2" s="8"/>
      <c r="K2" s="8"/>
      <c r="L2" s="8"/>
      <c r="M2" s="8"/>
      <c r="N2" s="8"/>
      <c r="O2" s="8"/>
      <c r="P2" s="4"/>
      <c r="Q2" s="4"/>
      <c r="R2" s="4"/>
      <c r="S2" s="4"/>
      <c r="T2" s="4"/>
      <c r="U2" s="4"/>
      <c r="V2" s="1"/>
      <c r="W2" s="6"/>
      <c r="X2" s="6"/>
    </row>
    <row r="3" spans="1:45" ht="14.25" thickBot="1">
      <c r="A3" s="1"/>
      <c r="B3" s="1"/>
      <c r="C3" s="9" t="s">
        <v>334</v>
      </c>
      <c r="D3" s="284" t="str">
        <f>C4</f>
        <v>川　　和</v>
      </c>
      <c r="E3" s="285"/>
      <c r="F3" s="286"/>
      <c r="G3" s="284" t="str">
        <f>C5</f>
        <v>新　　羽</v>
      </c>
      <c r="H3" s="285"/>
      <c r="I3" s="286"/>
      <c r="J3" s="284" t="str">
        <f>C6</f>
        <v>松　　陽</v>
      </c>
      <c r="K3" s="285"/>
      <c r="L3" s="286"/>
      <c r="M3" s="270" t="str">
        <f>C7</f>
        <v>横浜ｻｲｴﾝｽﾌﾛﾝﾃｨｱ</v>
      </c>
      <c r="N3" s="271"/>
      <c r="O3" s="272"/>
      <c r="P3" s="10" t="s">
        <v>1</v>
      </c>
      <c r="Q3" s="10" t="s">
        <v>76</v>
      </c>
      <c r="R3" s="11" t="s">
        <v>77</v>
      </c>
      <c r="S3" s="11" t="s">
        <v>78</v>
      </c>
      <c r="T3" s="11" t="s">
        <v>79</v>
      </c>
      <c r="U3" s="11"/>
      <c r="V3" s="11"/>
      <c r="W3" s="12"/>
      <c r="X3" s="74" t="s">
        <v>2</v>
      </c>
      <c r="Z3" s="287" t="s">
        <v>421</v>
      </c>
      <c r="AA3" s="288"/>
      <c r="AB3" s="204" t="s">
        <v>187</v>
      </c>
      <c r="AC3" s="203" t="s">
        <v>188</v>
      </c>
      <c r="AD3" s="204" t="s">
        <v>189</v>
      </c>
      <c r="AE3" s="203" t="s">
        <v>190</v>
      </c>
      <c r="AF3" s="204" t="s">
        <v>198</v>
      </c>
      <c r="AG3" s="203" t="s">
        <v>247</v>
      </c>
      <c r="AH3" s="204" t="s">
        <v>248</v>
      </c>
      <c r="AI3" s="203" t="s">
        <v>249</v>
      </c>
      <c r="AJ3" s="204" t="s">
        <v>250</v>
      </c>
      <c r="AK3" s="203" t="s">
        <v>251</v>
      </c>
      <c r="AL3" s="204" t="s">
        <v>422</v>
      </c>
      <c r="AM3" s="203" t="s">
        <v>423</v>
      </c>
      <c r="AN3" s="204" t="s">
        <v>424</v>
      </c>
      <c r="AO3" s="203" t="s">
        <v>425</v>
      </c>
      <c r="AP3" s="204" t="s">
        <v>426</v>
      </c>
      <c r="AQ3" s="247" t="s">
        <v>427</v>
      </c>
      <c r="AR3" s="247" t="s">
        <v>428</v>
      </c>
      <c r="AS3" s="247" t="s">
        <v>446</v>
      </c>
    </row>
    <row r="4" spans="1:45" ht="15" thickBot="1" thickTop="1">
      <c r="A4" s="1"/>
      <c r="B4" s="1">
        <v>1</v>
      </c>
      <c r="C4" s="262" t="s">
        <v>336</v>
      </c>
      <c r="D4" s="275"/>
      <c r="E4" s="276"/>
      <c r="F4" s="277"/>
      <c r="G4" s="14">
        <v>10</v>
      </c>
      <c r="H4" s="15" t="s">
        <v>3</v>
      </c>
      <c r="I4" s="16">
        <v>0</v>
      </c>
      <c r="J4" s="14">
        <v>8</v>
      </c>
      <c r="K4" s="15" t="s">
        <v>3</v>
      </c>
      <c r="L4" s="16">
        <v>0</v>
      </c>
      <c r="M4" s="14">
        <v>9</v>
      </c>
      <c r="N4" s="15" t="s">
        <v>3</v>
      </c>
      <c r="O4" s="17">
        <v>1</v>
      </c>
      <c r="P4" s="18">
        <f>R4*3+T4</f>
        <v>9</v>
      </c>
      <c r="Q4" s="18">
        <f>(G4+J4+M4)-(I4+L4+O4)</f>
        <v>26</v>
      </c>
      <c r="R4" s="17">
        <f>COUNTIF(U4:W4,"A")</f>
        <v>3</v>
      </c>
      <c r="S4" s="17">
        <f>COUNTIF(U4:W4,"C")</f>
        <v>0</v>
      </c>
      <c r="T4" s="17">
        <f>COUNTIF(U4:W4,"B")</f>
        <v>0</v>
      </c>
      <c r="U4" s="18" t="str">
        <f>IF(G4="","",IF(G4&gt;I4,"A",IF(G4=I4,"B","C")))</f>
        <v>A</v>
      </c>
      <c r="V4" s="18" t="str">
        <f>IF(J4="","",IF(J4&gt;L4,"A",IF(J4=L4,"B","C")))</f>
        <v>A</v>
      </c>
      <c r="W4" s="75" t="str">
        <f>IF(M4="","",IF(M4&gt;O4,"A",IF(M4=O4,"B","C")))</f>
        <v>A</v>
      </c>
      <c r="X4" s="76">
        <v>1</v>
      </c>
      <c r="Z4" s="289" t="s">
        <v>120</v>
      </c>
      <c r="AA4" s="231" t="s">
        <v>121</v>
      </c>
      <c r="AB4" s="232" t="s">
        <v>429</v>
      </c>
      <c r="AC4" s="233" t="s">
        <v>438</v>
      </c>
      <c r="AD4" s="232" t="s">
        <v>439</v>
      </c>
      <c r="AE4" s="233" t="s">
        <v>440</v>
      </c>
      <c r="AF4" s="232" t="s">
        <v>355</v>
      </c>
      <c r="AG4" s="234" t="s">
        <v>435</v>
      </c>
      <c r="AH4" s="235" t="s">
        <v>434</v>
      </c>
      <c r="AI4" s="250" t="s">
        <v>370</v>
      </c>
      <c r="AJ4" s="235" t="s">
        <v>441</v>
      </c>
      <c r="AK4" s="235" t="s">
        <v>442</v>
      </c>
      <c r="AL4" s="235" t="s">
        <v>443</v>
      </c>
      <c r="AM4" s="234" t="s">
        <v>432</v>
      </c>
      <c r="AN4" s="235" t="s">
        <v>430</v>
      </c>
      <c r="AO4" s="236" t="s">
        <v>444</v>
      </c>
      <c r="AP4" s="246" t="s">
        <v>433</v>
      </c>
      <c r="AQ4" s="298" t="s">
        <v>445</v>
      </c>
      <c r="AR4" s="299"/>
      <c r="AS4" s="237" t="s">
        <v>431</v>
      </c>
    </row>
    <row r="5" spans="1:45" ht="13.5">
      <c r="A5" s="1"/>
      <c r="B5" s="1">
        <v>2</v>
      </c>
      <c r="C5" s="13" t="s">
        <v>337</v>
      </c>
      <c r="D5" s="19">
        <v>0</v>
      </c>
      <c r="E5" s="20" t="s">
        <v>4</v>
      </c>
      <c r="F5" s="21">
        <v>10</v>
      </c>
      <c r="G5" s="278"/>
      <c r="H5" s="279"/>
      <c r="I5" s="280"/>
      <c r="J5" s="22">
        <v>4</v>
      </c>
      <c r="K5" s="20" t="s">
        <v>4</v>
      </c>
      <c r="L5" s="21">
        <v>5</v>
      </c>
      <c r="M5" s="22">
        <v>4</v>
      </c>
      <c r="N5" s="20" t="s">
        <v>4</v>
      </c>
      <c r="O5" s="23">
        <v>5</v>
      </c>
      <c r="P5" s="24">
        <f>R5*3+T5</f>
        <v>0</v>
      </c>
      <c r="Q5" s="24">
        <f>(D5+J5+M5)-(F5+L5+O5)</f>
        <v>-12</v>
      </c>
      <c r="R5" s="23">
        <f>COUNTIF(U5:W5,"A")</f>
        <v>0</v>
      </c>
      <c r="S5" s="23">
        <f>COUNTIF(U5:W5,"C")</f>
        <v>3</v>
      </c>
      <c r="T5" s="23">
        <f>COUNTIF(U5:W5,"B")</f>
        <v>0</v>
      </c>
      <c r="U5" s="24" t="str">
        <f>IF(D5="","",IF(D5&gt;F5,"A",IF(D5=F5,"B","C")))</f>
        <v>C</v>
      </c>
      <c r="V5" s="24" t="str">
        <f>IF(J5="","",IF(J5&gt;L5,"A",IF(J5=L5,"B","C")))</f>
        <v>C</v>
      </c>
      <c r="W5" s="25" t="str">
        <f>IF(M5="","",IF(M5&gt;O5,"A",IF(M5=O5,"B","C")))</f>
        <v>C</v>
      </c>
      <c r="X5" s="77">
        <v>4</v>
      </c>
      <c r="Z5" s="289"/>
      <c r="AA5" s="238">
        <v>1</v>
      </c>
      <c r="AB5" s="13" t="s">
        <v>336</v>
      </c>
      <c r="AC5" s="13" t="s">
        <v>343</v>
      </c>
      <c r="AD5" s="107" t="s">
        <v>345</v>
      </c>
      <c r="AE5" s="107" t="s">
        <v>353</v>
      </c>
      <c r="AF5" s="207" t="s">
        <v>355</v>
      </c>
      <c r="AG5" s="107" t="s">
        <v>363</v>
      </c>
      <c r="AH5" s="107" t="s">
        <v>365</v>
      </c>
      <c r="AI5" s="229" t="s">
        <v>370</v>
      </c>
      <c r="AJ5" s="107" t="s">
        <v>375</v>
      </c>
      <c r="AK5" s="107" t="s">
        <v>380</v>
      </c>
      <c r="AL5" s="107" t="s">
        <v>387</v>
      </c>
      <c r="AM5" s="107" t="s">
        <v>390</v>
      </c>
      <c r="AN5" s="107" t="s">
        <v>394</v>
      </c>
      <c r="AO5" s="107" t="s">
        <v>402</v>
      </c>
      <c r="AP5" s="107" t="s">
        <v>405</v>
      </c>
      <c r="AQ5" s="85" t="s">
        <v>406</v>
      </c>
      <c r="AR5" s="85" t="s">
        <v>414</v>
      </c>
      <c r="AS5" s="85" t="s">
        <v>417</v>
      </c>
    </row>
    <row r="6" spans="1:45" ht="13.5">
      <c r="A6" s="1"/>
      <c r="B6" s="1">
        <v>3</v>
      </c>
      <c r="C6" s="13" t="s">
        <v>335</v>
      </c>
      <c r="D6" s="19">
        <v>0</v>
      </c>
      <c r="E6" s="20" t="s">
        <v>5</v>
      </c>
      <c r="F6" s="21">
        <v>8</v>
      </c>
      <c r="G6" s="22">
        <v>5</v>
      </c>
      <c r="H6" s="20" t="s">
        <v>5</v>
      </c>
      <c r="I6" s="21">
        <v>4</v>
      </c>
      <c r="J6" s="278"/>
      <c r="K6" s="279"/>
      <c r="L6" s="280"/>
      <c r="M6" s="22">
        <v>6</v>
      </c>
      <c r="N6" s="20" t="s">
        <v>5</v>
      </c>
      <c r="O6" s="23">
        <v>7</v>
      </c>
      <c r="P6" s="24">
        <f>R6*3+T6</f>
        <v>3</v>
      </c>
      <c r="Q6" s="24">
        <f>(D6+G6+M6)-(F6+I6+O6)</f>
        <v>-8</v>
      </c>
      <c r="R6" s="23">
        <f>COUNTIF(U6:W6,"A")</f>
        <v>1</v>
      </c>
      <c r="S6" s="23">
        <f>COUNTIF(U6:W6,"C")</f>
        <v>2</v>
      </c>
      <c r="T6" s="23">
        <f>COUNTIF(U6:W6,"B")</f>
        <v>0</v>
      </c>
      <c r="U6" s="24" t="str">
        <f>IF(D6="","",IF(D6&gt;F6,"A",IF(D6=F6,"B","C")))</f>
        <v>C</v>
      </c>
      <c r="V6" s="24" t="str">
        <f>IF(G6="","",IF(G6&gt;I6,"A",IF(G6=I6,"B","C")))</f>
        <v>A</v>
      </c>
      <c r="W6" s="25" t="str">
        <f>IF(M6="","",IF(M6&gt;O6,"A",IF(M6=O6,"B","C")))</f>
        <v>C</v>
      </c>
      <c r="X6" s="77">
        <v>3</v>
      </c>
      <c r="Z6" s="289"/>
      <c r="AA6" s="122">
        <v>2</v>
      </c>
      <c r="AB6" s="13" t="s">
        <v>337</v>
      </c>
      <c r="AC6" s="13" t="s">
        <v>342</v>
      </c>
      <c r="AD6" s="107" t="s">
        <v>347</v>
      </c>
      <c r="AE6" s="107" t="s">
        <v>350</v>
      </c>
      <c r="AF6" s="107" t="s">
        <v>356</v>
      </c>
      <c r="AG6" s="107" t="s">
        <v>360</v>
      </c>
      <c r="AH6" s="107" t="s">
        <v>367</v>
      </c>
      <c r="AI6" s="107" t="s">
        <v>371</v>
      </c>
      <c r="AJ6" s="251" t="s">
        <v>447</v>
      </c>
      <c r="AK6" s="107" t="s">
        <v>381</v>
      </c>
      <c r="AL6" s="107" t="s">
        <v>388</v>
      </c>
      <c r="AM6" s="107" t="s">
        <v>393</v>
      </c>
      <c r="AN6" s="107" t="s">
        <v>396</v>
      </c>
      <c r="AO6" s="107" t="s">
        <v>403</v>
      </c>
      <c r="AP6" s="107" t="s">
        <v>407</v>
      </c>
      <c r="AQ6" s="85" t="s">
        <v>411</v>
      </c>
      <c r="AR6" s="85" t="s">
        <v>415</v>
      </c>
      <c r="AS6" s="85" t="s">
        <v>419</v>
      </c>
    </row>
    <row r="7" spans="1:45" ht="14.25" thickBot="1">
      <c r="A7" s="1"/>
      <c r="B7" s="1">
        <v>4</v>
      </c>
      <c r="C7" s="263" t="s">
        <v>338</v>
      </c>
      <c r="D7" s="27">
        <v>1</v>
      </c>
      <c r="E7" s="28" t="s">
        <v>3</v>
      </c>
      <c r="F7" s="29">
        <v>9</v>
      </c>
      <c r="G7" s="30">
        <v>5</v>
      </c>
      <c r="H7" s="28" t="s">
        <v>3</v>
      </c>
      <c r="I7" s="29">
        <v>4</v>
      </c>
      <c r="J7" s="30">
        <v>7</v>
      </c>
      <c r="K7" s="28" t="s">
        <v>3</v>
      </c>
      <c r="L7" s="29">
        <v>6</v>
      </c>
      <c r="M7" s="281"/>
      <c r="N7" s="282"/>
      <c r="O7" s="283"/>
      <c r="P7" s="31">
        <f>R7*3+T7</f>
        <v>6</v>
      </c>
      <c r="Q7" s="31">
        <f>(D7+G7+J7)-(F7+I7+L7)</f>
        <v>-6</v>
      </c>
      <c r="R7" s="78">
        <f>COUNTIF(U7:W7,"A")</f>
        <v>2</v>
      </c>
      <c r="S7" s="78">
        <f>COUNTIF(U7:W7,"C")</f>
        <v>1</v>
      </c>
      <c r="T7" s="78">
        <f>COUNTIF(U7:W7,"B")</f>
        <v>0</v>
      </c>
      <c r="U7" s="31" t="str">
        <f>IF(D7="","",IF(D7&gt;F7,"A",IF(D7=F7,"B","C")))</f>
        <v>C</v>
      </c>
      <c r="V7" s="31" t="str">
        <f>IF(G7="","",IF(G7&gt;I7,"A",IF(G7=I7,"B","C")))</f>
        <v>A</v>
      </c>
      <c r="W7" s="32" t="str">
        <f>IF(J7="","",IF(J7&gt;L7,"A",IF(J7=L7,"B","C")))</f>
        <v>A</v>
      </c>
      <c r="X7" s="79">
        <v>2</v>
      </c>
      <c r="Z7" s="289"/>
      <c r="AA7" s="122">
        <v>3</v>
      </c>
      <c r="AB7" s="13" t="s">
        <v>335</v>
      </c>
      <c r="AC7" s="13" t="s">
        <v>340</v>
      </c>
      <c r="AD7" s="107" t="s">
        <v>346</v>
      </c>
      <c r="AE7" s="107" t="s">
        <v>352</v>
      </c>
      <c r="AF7" s="107" t="s">
        <v>358</v>
      </c>
      <c r="AG7" s="107" t="s">
        <v>361</v>
      </c>
      <c r="AH7" s="107" t="s">
        <v>368</v>
      </c>
      <c r="AI7" s="107" t="s">
        <v>372</v>
      </c>
      <c r="AJ7" s="107" t="s">
        <v>378</v>
      </c>
      <c r="AK7" s="107" t="s">
        <v>382</v>
      </c>
      <c r="AL7" s="107" t="s">
        <v>385</v>
      </c>
      <c r="AM7" s="207" t="s">
        <v>391</v>
      </c>
      <c r="AN7" s="107" t="s">
        <v>398</v>
      </c>
      <c r="AO7" s="107" t="s">
        <v>400</v>
      </c>
      <c r="AP7" s="107" t="s">
        <v>409</v>
      </c>
      <c r="AQ7" s="85" t="s">
        <v>410</v>
      </c>
      <c r="AR7" s="254" t="s">
        <v>436</v>
      </c>
      <c r="AS7" s="85" t="s">
        <v>418</v>
      </c>
    </row>
    <row r="8" spans="1:45" ht="14.25" thickBot="1">
      <c r="A8" s="1"/>
      <c r="B8" s="1"/>
      <c r="C8" s="33"/>
      <c r="V8" s="1"/>
      <c r="W8" s="6"/>
      <c r="X8" s="6"/>
      <c r="Z8" s="290"/>
      <c r="AA8" s="239">
        <v>4</v>
      </c>
      <c r="AB8" s="249" t="s">
        <v>338</v>
      </c>
      <c r="AC8" s="26" t="s">
        <v>341</v>
      </c>
      <c r="AD8" s="108" t="s">
        <v>348</v>
      </c>
      <c r="AE8" s="108" t="s">
        <v>351</v>
      </c>
      <c r="AF8" s="108" t="s">
        <v>357</v>
      </c>
      <c r="AG8" s="108" t="s">
        <v>362</v>
      </c>
      <c r="AH8" s="108" t="s">
        <v>366</v>
      </c>
      <c r="AI8" s="108" t="s">
        <v>373</v>
      </c>
      <c r="AJ8" s="108" t="s">
        <v>377</v>
      </c>
      <c r="AK8" s="108" t="s">
        <v>383</v>
      </c>
      <c r="AL8" s="108" t="s">
        <v>386</v>
      </c>
      <c r="AM8" s="199" t="s">
        <v>392</v>
      </c>
      <c r="AN8" s="108" t="s">
        <v>397</v>
      </c>
      <c r="AO8" s="108" t="s">
        <v>401</v>
      </c>
      <c r="AP8" s="248" t="s">
        <v>408</v>
      </c>
      <c r="AQ8" s="230"/>
      <c r="AR8" s="230"/>
      <c r="AS8" s="230"/>
    </row>
    <row r="9" spans="1:45" ht="14.25" thickBot="1">
      <c r="A9" s="1"/>
      <c r="B9" s="1"/>
      <c r="V9" s="1"/>
      <c r="W9" s="6"/>
      <c r="X9" s="6"/>
      <c r="Z9"/>
      <c r="AA9" s="240"/>
      <c r="AB9" s="241"/>
      <c r="AC9" s="241"/>
      <c r="AD9" s="241"/>
      <c r="AE9" s="241"/>
      <c r="AF9" s="241"/>
      <c r="AG9" s="242"/>
      <c r="AH9" s="242"/>
      <c r="AI9" s="242"/>
      <c r="AJ9" s="242"/>
      <c r="AK9" s="242"/>
      <c r="AL9" s="242"/>
      <c r="AM9" s="242"/>
      <c r="AN9" s="242"/>
      <c r="AO9" s="242"/>
      <c r="AP9" s="242"/>
      <c r="AQ9" s="243"/>
      <c r="AR9" s="240"/>
      <c r="AS9" s="240"/>
    </row>
    <row r="10" spans="1:45" ht="14.25" thickBot="1">
      <c r="A10" s="1"/>
      <c r="B10" s="1"/>
      <c r="C10" s="9" t="s">
        <v>339</v>
      </c>
      <c r="D10" s="284" t="str">
        <f>C11</f>
        <v>横 浜 栄</v>
      </c>
      <c r="E10" s="285"/>
      <c r="F10" s="286"/>
      <c r="G10" s="284" t="str">
        <f>C12</f>
        <v>田　　奈</v>
      </c>
      <c r="H10" s="285"/>
      <c r="I10" s="286"/>
      <c r="J10" s="284" t="str">
        <f>C13</f>
        <v>横浜翠嵐</v>
      </c>
      <c r="K10" s="285"/>
      <c r="L10" s="286"/>
      <c r="M10" s="284" t="str">
        <f>C14</f>
        <v>金　　井</v>
      </c>
      <c r="N10" s="285"/>
      <c r="O10" s="286"/>
      <c r="P10" s="10" t="s">
        <v>1</v>
      </c>
      <c r="Q10" s="10" t="s">
        <v>76</v>
      </c>
      <c r="R10" s="11" t="s">
        <v>77</v>
      </c>
      <c r="S10" s="11" t="s">
        <v>78</v>
      </c>
      <c r="T10" s="11" t="s">
        <v>79</v>
      </c>
      <c r="U10" s="11"/>
      <c r="V10" s="11"/>
      <c r="W10" s="12"/>
      <c r="X10" s="74" t="s">
        <v>2</v>
      </c>
      <c r="Z10" s="291" t="s">
        <v>153</v>
      </c>
      <c r="AA10" s="169" t="s">
        <v>137</v>
      </c>
      <c r="AB10" s="97"/>
      <c r="AC10" s="170"/>
      <c r="AD10" s="97"/>
      <c r="AE10" s="170"/>
      <c r="AF10" s="97"/>
      <c r="AG10" s="97" t="s">
        <v>325</v>
      </c>
      <c r="AH10" s="97"/>
      <c r="AI10" s="170"/>
      <c r="AJ10" s="97"/>
      <c r="AK10" s="170"/>
      <c r="AL10" s="97"/>
      <c r="AM10" s="97"/>
      <c r="AN10" s="223"/>
      <c r="AO10" s="97"/>
      <c r="AP10" s="97"/>
      <c r="AQ10" s="223"/>
      <c r="AR10" s="223"/>
      <c r="AS10" s="98"/>
    </row>
    <row r="11" spans="1:45" ht="14.25" thickTop="1">
      <c r="A11" s="1"/>
      <c r="B11" s="1">
        <v>1</v>
      </c>
      <c r="C11" s="262" t="s">
        <v>343</v>
      </c>
      <c r="D11" s="275"/>
      <c r="E11" s="276"/>
      <c r="F11" s="277"/>
      <c r="G11" s="14">
        <v>5</v>
      </c>
      <c r="H11" s="15" t="s">
        <v>6</v>
      </c>
      <c r="I11" s="16">
        <v>2</v>
      </c>
      <c r="J11" s="14">
        <v>4</v>
      </c>
      <c r="K11" s="15" t="s">
        <v>6</v>
      </c>
      <c r="L11" s="16">
        <v>6</v>
      </c>
      <c r="M11" s="14">
        <v>4</v>
      </c>
      <c r="N11" s="15" t="s">
        <v>6</v>
      </c>
      <c r="O11" s="17">
        <v>1</v>
      </c>
      <c r="P11" s="18">
        <f>R11*3+T11</f>
        <v>6</v>
      </c>
      <c r="Q11" s="18">
        <f>(G11+J11+M11)-(I11+L11+O11)</f>
        <v>4</v>
      </c>
      <c r="R11" s="17">
        <f>COUNTIF(U11:W11,"A")</f>
        <v>2</v>
      </c>
      <c r="S11" s="17">
        <f>COUNTIF(U11:W11,"C")</f>
        <v>1</v>
      </c>
      <c r="T11" s="17">
        <f>COUNTIF(U11:W11,"B")</f>
        <v>0</v>
      </c>
      <c r="U11" s="18" t="str">
        <f>IF(G11="","",IF(G11&gt;I11,"A",IF(G11=I11,"B","C")))</f>
        <v>A</v>
      </c>
      <c r="V11" s="18" t="str">
        <f>IF(J11="","",IF(J11&gt;L11,"A",IF(J11=L11,"B","C")))</f>
        <v>C</v>
      </c>
      <c r="W11" s="75" t="str">
        <f>IF(M11="","",IF(M11&gt;O11,"A",IF(M11=O11,"B","C")))</f>
        <v>A</v>
      </c>
      <c r="X11" s="76">
        <v>2</v>
      </c>
      <c r="Z11" s="292"/>
      <c r="AA11" s="171" t="s">
        <v>140</v>
      </c>
      <c r="AB11" s="99"/>
      <c r="AC11" s="172"/>
      <c r="AD11" s="99"/>
      <c r="AE11" s="172"/>
      <c r="AF11" s="99"/>
      <c r="AG11" s="99" t="s">
        <v>328</v>
      </c>
      <c r="AH11" s="99"/>
      <c r="AI11" s="99"/>
      <c r="AJ11" s="99"/>
      <c r="AK11" s="172"/>
      <c r="AL11" s="99"/>
      <c r="AM11" s="99"/>
      <c r="AN11" s="224"/>
      <c r="AO11" s="99"/>
      <c r="AP11" s="99"/>
      <c r="AQ11" s="224"/>
      <c r="AR11" s="224"/>
      <c r="AS11" s="173"/>
    </row>
    <row r="12" spans="1:45" ht="13.5">
      <c r="A12" s="1"/>
      <c r="B12" s="1">
        <v>2</v>
      </c>
      <c r="C12" s="13" t="s">
        <v>342</v>
      </c>
      <c r="D12" s="19">
        <v>2</v>
      </c>
      <c r="E12" s="20" t="s">
        <v>7</v>
      </c>
      <c r="F12" s="21">
        <v>5</v>
      </c>
      <c r="G12" s="278"/>
      <c r="H12" s="279"/>
      <c r="I12" s="280"/>
      <c r="J12" s="22">
        <v>4</v>
      </c>
      <c r="K12" s="20" t="s">
        <v>7</v>
      </c>
      <c r="L12" s="21">
        <v>7</v>
      </c>
      <c r="M12" s="22">
        <v>3</v>
      </c>
      <c r="N12" s="20" t="s">
        <v>7</v>
      </c>
      <c r="O12" s="23">
        <v>8</v>
      </c>
      <c r="P12" s="24">
        <f>R12*3+T12</f>
        <v>0</v>
      </c>
      <c r="Q12" s="24">
        <f>(D12+J12+M12)-(F12+L12+O12)</f>
        <v>-11</v>
      </c>
      <c r="R12" s="23">
        <f>COUNTIF(U12:W12,"A")</f>
        <v>0</v>
      </c>
      <c r="S12" s="23">
        <f>COUNTIF(U12:W12,"C")</f>
        <v>3</v>
      </c>
      <c r="T12" s="23">
        <f>COUNTIF(U12:W12,"B")</f>
        <v>0</v>
      </c>
      <c r="U12" s="24" t="str">
        <f>IF(D12="","",IF(D12&gt;F12,"A",IF(D12=F12,"B","C")))</f>
        <v>C</v>
      </c>
      <c r="V12" s="24" t="str">
        <f>IF(J12="","",IF(J12&gt;L12,"A",IF(J12=L12,"B","C")))</f>
        <v>C</v>
      </c>
      <c r="W12" s="25" t="str">
        <f>IF(M12="","",IF(M12&gt;O12,"A",IF(M12=O12,"B","C")))</f>
        <v>C</v>
      </c>
      <c r="X12" s="77">
        <v>4</v>
      </c>
      <c r="Z12" s="293" t="s">
        <v>154</v>
      </c>
      <c r="AA12" s="174" t="s">
        <v>137</v>
      </c>
      <c r="AB12" s="176" t="s">
        <v>325</v>
      </c>
      <c r="AC12" s="176" t="s">
        <v>325</v>
      </c>
      <c r="AD12" s="176" t="s">
        <v>325</v>
      </c>
      <c r="AE12" s="176" t="s">
        <v>325</v>
      </c>
      <c r="AF12" s="176" t="s">
        <v>325</v>
      </c>
      <c r="AG12" s="176" t="s">
        <v>326</v>
      </c>
      <c r="AH12" s="176" t="s">
        <v>325</v>
      </c>
      <c r="AI12" s="176" t="s">
        <v>325</v>
      </c>
      <c r="AJ12" s="176" t="s">
        <v>325</v>
      </c>
      <c r="AK12" s="176" t="s">
        <v>325</v>
      </c>
      <c r="AL12" s="176" t="s">
        <v>325</v>
      </c>
      <c r="AM12" s="176" t="s">
        <v>325</v>
      </c>
      <c r="AN12" s="179"/>
      <c r="AO12" s="176" t="s">
        <v>325</v>
      </c>
      <c r="AP12" s="176" t="s">
        <v>325</v>
      </c>
      <c r="AQ12" s="179" t="s">
        <v>325</v>
      </c>
      <c r="AR12" s="179"/>
      <c r="AS12" s="100" t="s">
        <v>325</v>
      </c>
    </row>
    <row r="13" spans="1:45" ht="13.5">
      <c r="A13" s="1"/>
      <c r="B13" s="1">
        <v>3</v>
      </c>
      <c r="C13" s="13" t="s">
        <v>340</v>
      </c>
      <c r="D13" s="19">
        <v>6</v>
      </c>
      <c r="E13" s="20" t="s">
        <v>8</v>
      </c>
      <c r="F13" s="21">
        <v>4</v>
      </c>
      <c r="G13" s="22">
        <v>7</v>
      </c>
      <c r="H13" s="20" t="s">
        <v>8</v>
      </c>
      <c r="I13" s="21">
        <v>4</v>
      </c>
      <c r="J13" s="278"/>
      <c r="K13" s="279"/>
      <c r="L13" s="280"/>
      <c r="M13" s="22">
        <v>0</v>
      </c>
      <c r="N13" s="20" t="s">
        <v>8</v>
      </c>
      <c r="O13" s="23">
        <v>4</v>
      </c>
      <c r="P13" s="24">
        <f>R13*3+T13</f>
        <v>6</v>
      </c>
      <c r="Q13" s="24">
        <f>(D13+G13+M13)-(F13+I13+O13)</f>
        <v>1</v>
      </c>
      <c r="R13" s="23">
        <f>COUNTIF(U13:W13,"A")</f>
        <v>2</v>
      </c>
      <c r="S13" s="23">
        <f>COUNTIF(U13:W13,"C")</f>
        <v>1</v>
      </c>
      <c r="T13" s="23">
        <f>COUNTIF(U13:W13,"B")</f>
        <v>0</v>
      </c>
      <c r="U13" s="24" t="str">
        <f>IF(D13="","",IF(D13&gt;F13,"A",IF(D13=F13,"B","C")))</f>
        <v>A</v>
      </c>
      <c r="V13" s="24" t="str">
        <f>IF(G13="","",IF(G13&gt;I13,"A",IF(G13=I13,"B","C")))</f>
        <v>A</v>
      </c>
      <c r="W13" s="25" t="str">
        <f>IF(M13="","",IF(M13&gt;O13,"A",IF(M13=O13,"B","C")))</f>
        <v>C</v>
      </c>
      <c r="X13" s="77">
        <v>3</v>
      </c>
      <c r="Z13" s="292"/>
      <c r="AA13" s="171" t="s">
        <v>140</v>
      </c>
      <c r="AB13" s="99" t="s">
        <v>328</v>
      </c>
      <c r="AC13" s="99" t="s">
        <v>328</v>
      </c>
      <c r="AD13" s="99" t="s">
        <v>328</v>
      </c>
      <c r="AE13" s="99" t="s">
        <v>328</v>
      </c>
      <c r="AF13" s="99" t="s">
        <v>328</v>
      </c>
      <c r="AG13" s="99" t="s">
        <v>329</v>
      </c>
      <c r="AH13" s="99" t="s">
        <v>328</v>
      </c>
      <c r="AI13" s="99" t="s">
        <v>328</v>
      </c>
      <c r="AJ13" s="99" t="s">
        <v>328</v>
      </c>
      <c r="AK13" s="99" t="s">
        <v>328</v>
      </c>
      <c r="AL13" s="99" t="s">
        <v>328</v>
      </c>
      <c r="AM13" s="99" t="s">
        <v>328</v>
      </c>
      <c r="AN13" s="252"/>
      <c r="AO13" s="99" t="s">
        <v>328</v>
      </c>
      <c r="AP13" s="99" t="s">
        <v>328</v>
      </c>
      <c r="AQ13" s="224"/>
      <c r="AR13" s="224" t="s">
        <v>325</v>
      </c>
      <c r="AS13" s="173"/>
    </row>
    <row r="14" spans="1:45" ht="14.25" thickBot="1">
      <c r="A14" s="1"/>
      <c r="B14" s="1">
        <v>4</v>
      </c>
      <c r="C14" s="263" t="s">
        <v>341</v>
      </c>
      <c r="D14" s="27">
        <v>1</v>
      </c>
      <c r="E14" s="28" t="s">
        <v>3</v>
      </c>
      <c r="F14" s="29">
        <v>4</v>
      </c>
      <c r="G14" s="30">
        <v>8</v>
      </c>
      <c r="H14" s="28" t="s">
        <v>3</v>
      </c>
      <c r="I14" s="29">
        <v>3</v>
      </c>
      <c r="J14" s="30">
        <v>4</v>
      </c>
      <c r="K14" s="28" t="s">
        <v>3</v>
      </c>
      <c r="L14" s="29">
        <v>0</v>
      </c>
      <c r="M14" s="281"/>
      <c r="N14" s="282"/>
      <c r="O14" s="283"/>
      <c r="P14" s="31">
        <f>R14*3+T14</f>
        <v>6</v>
      </c>
      <c r="Q14" s="31">
        <f>(D14+G14+J14)-(F14+I14+L14)</f>
        <v>6</v>
      </c>
      <c r="R14" s="78">
        <f>COUNTIF(U14:W14,"A")</f>
        <v>2</v>
      </c>
      <c r="S14" s="78">
        <f>COUNTIF(U14:W14,"C")</f>
        <v>1</v>
      </c>
      <c r="T14" s="78">
        <f>COUNTIF(U14:W14,"B")</f>
        <v>0</v>
      </c>
      <c r="U14" s="31" t="str">
        <f>IF(D14="","",IF(D14&gt;F14,"A",IF(D14=F14,"B","C")))</f>
        <v>C</v>
      </c>
      <c r="V14" s="31" t="str">
        <f>IF(G14="","",IF(G14&gt;I14,"A",IF(G14=I14,"B","C")))</f>
        <v>A</v>
      </c>
      <c r="W14" s="32" t="str">
        <f>IF(J14="","",IF(J14&gt;L14,"A",IF(J14=L14,"B","C")))</f>
        <v>A</v>
      </c>
      <c r="X14" s="79">
        <v>1</v>
      </c>
      <c r="Z14" s="293" t="s">
        <v>155</v>
      </c>
      <c r="AA14" s="174" t="s">
        <v>137</v>
      </c>
      <c r="AB14" s="176"/>
      <c r="AC14" s="176"/>
      <c r="AD14" s="176"/>
      <c r="AE14" s="176"/>
      <c r="AF14" s="176"/>
      <c r="AG14" s="176"/>
      <c r="AH14" s="176"/>
      <c r="AI14" s="176"/>
      <c r="AJ14" s="176"/>
      <c r="AK14" s="176"/>
      <c r="AL14" s="176"/>
      <c r="AM14" s="176"/>
      <c r="AN14" s="179" t="s">
        <v>449</v>
      </c>
      <c r="AO14" s="176"/>
      <c r="AP14" s="176"/>
      <c r="AQ14" s="179" t="s">
        <v>326</v>
      </c>
      <c r="AR14" s="179"/>
      <c r="AS14" s="100" t="s">
        <v>326</v>
      </c>
    </row>
    <row r="15" spans="1:45" ht="13.5">
      <c r="A15" s="1"/>
      <c r="B15" s="1"/>
      <c r="C15" s="33"/>
      <c r="V15" s="1"/>
      <c r="W15" s="6"/>
      <c r="X15" s="6"/>
      <c r="Z15" s="292"/>
      <c r="AA15" s="171" t="s">
        <v>150</v>
      </c>
      <c r="AB15" s="99"/>
      <c r="AC15" s="99"/>
      <c r="AD15" s="99"/>
      <c r="AE15" s="99"/>
      <c r="AF15" s="99"/>
      <c r="AG15" s="99"/>
      <c r="AH15" s="99"/>
      <c r="AI15" s="99"/>
      <c r="AJ15" s="99"/>
      <c r="AK15" s="99"/>
      <c r="AL15" s="99"/>
      <c r="AM15" s="99"/>
      <c r="AN15" s="224" t="s">
        <v>328</v>
      </c>
      <c r="AO15" s="99"/>
      <c r="AP15" s="99"/>
      <c r="AQ15" s="224"/>
      <c r="AR15" s="224" t="s">
        <v>326</v>
      </c>
      <c r="AS15" s="173"/>
    </row>
    <row r="16" spans="1:45" ht="14.25" thickBot="1">
      <c r="A16" s="1"/>
      <c r="B16" s="1"/>
      <c r="V16" s="1"/>
      <c r="W16" s="6"/>
      <c r="X16" s="6"/>
      <c r="Z16" s="293" t="s">
        <v>156</v>
      </c>
      <c r="AA16" s="174" t="s">
        <v>144</v>
      </c>
      <c r="AB16" s="176" t="s">
        <v>326</v>
      </c>
      <c r="AC16" s="176" t="s">
        <v>326</v>
      </c>
      <c r="AD16" s="176" t="s">
        <v>326</v>
      </c>
      <c r="AE16" s="176" t="s">
        <v>326</v>
      </c>
      <c r="AF16" s="176" t="s">
        <v>326</v>
      </c>
      <c r="AG16" s="176" t="s">
        <v>330</v>
      </c>
      <c r="AH16" s="176" t="s">
        <v>326</v>
      </c>
      <c r="AI16" s="176" t="s">
        <v>326</v>
      </c>
      <c r="AJ16" s="176" t="s">
        <v>326</v>
      </c>
      <c r="AK16" s="176" t="s">
        <v>326</v>
      </c>
      <c r="AL16" s="176" t="s">
        <v>326</v>
      </c>
      <c r="AM16" s="176" t="s">
        <v>326</v>
      </c>
      <c r="AN16" s="177" t="s">
        <v>326</v>
      </c>
      <c r="AO16" s="176" t="s">
        <v>326</v>
      </c>
      <c r="AP16" s="176" t="s">
        <v>326</v>
      </c>
      <c r="AQ16" s="179" t="s">
        <v>327</v>
      </c>
      <c r="AR16" s="179"/>
      <c r="AS16" s="100" t="s">
        <v>327</v>
      </c>
    </row>
    <row r="17" spans="1:45" ht="14.25" thickBot="1">
      <c r="A17" s="1"/>
      <c r="B17" s="1"/>
      <c r="C17" s="9" t="s">
        <v>344</v>
      </c>
      <c r="D17" s="284" t="str">
        <f>C18</f>
        <v>武　　相</v>
      </c>
      <c r="E17" s="285"/>
      <c r="F17" s="286"/>
      <c r="G17" s="284" t="str">
        <f>C19</f>
        <v>瀬 谷 西</v>
      </c>
      <c r="H17" s="285"/>
      <c r="I17" s="286"/>
      <c r="J17" s="284" t="str">
        <f>C20</f>
        <v>保土ヶ谷</v>
      </c>
      <c r="K17" s="285"/>
      <c r="L17" s="286"/>
      <c r="M17" s="284" t="str">
        <f>C21</f>
        <v>県 商 工</v>
      </c>
      <c r="N17" s="285"/>
      <c r="O17" s="286"/>
      <c r="P17" s="10" t="s">
        <v>1</v>
      </c>
      <c r="Q17" s="10" t="s">
        <v>76</v>
      </c>
      <c r="R17" s="11" t="s">
        <v>77</v>
      </c>
      <c r="S17" s="11" t="s">
        <v>78</v>
      </c>
      <c r="T17" s="11" t="s">
        <v>79</v>
      </c>
      <c r="U17" s="11"/>
      <c r="V17" s="11"/>
      <c r="W17" s="12"/>
      <c r="X17" s="74" t="s">
        <v>2</v>
      </c>
      <c r="Z17" s="292"/>
      <c r="AA17" s="171" t="s">
        <v>146</v>
      </c>
      <c r="AB17" s="99" t="s">
        <v>329</v>
      </c>
      <c r="AC17" s="99" t="s">
        <v>329</v>
      </c>
      <c r="AD17" s="99" t="s">
        <v>329</v>
      </c>
      <c r="AE17" s="99" t="s">
        <v>329</v>
      </c>
      <c r="AF17" s="99" t="s">
        <v>329</v>
      </c>
      <c r="AG17" s="99" t="s">
        <v>327</v>
      </c>
      <c r="AH17" s="99" t="s">
        <v>329</v>
      </c>
      <c r="AI17" s="99" t="s">
        <v>329</v>
      </c>
      <c r="AJ17" s="99" t="s">
        <v>329</v>
      </c>
      <c r="AK17" s="99" t="s">
        <v>329</v>
      </c>
      <c r="AL17" s="99" t="s">
        <v>329</v>
      </c>
      <c r="AM17" s="99" t="s">
        <v>329</v>
      </c>
      <c r="AN17" s="172" t="s">
        <v>329</v>
      </c>
      <c r="AO17" s="99" t="s">
        <v>329</v>
      </c>
      <c r="AP17" s="99" t="s">
        <v>329</v>
      </c>
      <c r="AQ17" s="224"/>
      <c r="AR17" s="224" t="s">
        <v>327</v>
      </c>
      <c r="AS17" s="173"/>
    </row>
    <row r="18" spans="1:45" ht="14.25" thickTop="1">
      <c r="A18" s="1"/>
      <c r="B18" s="1">
        <v>1</v>
      </c>
      <c r="C18" s="262" t="s">
        <v>345</v>
      </c>
      <c r="D18" s="275"/>
      <c r="E18" s="276"/>
      <c r="F18" s="277"/>
      <c r="G18" s="14">
        <v>7</v>
      </c>
      <c r="H18" s="15" t="s">
        <v>9</v>
      </c>
      <c r="I18" s="16">
        <v>0</v>
      </c>
      <c r="J18" s="14">
        <v>11</v>
      </c>
      <c r="K18" s="15" t="s">
        <v>9</v>
      </c>
      <c r="L18" s="16">
        <v>6</v>
      </c>
      <c r="M18" s="14">
        <v>7</v>
      </c>
      <c r="N18" s="15" t="s">
        <v>9</v>
      </c>
      <c r="O18" s="17">
        <v>0</v>
      </c>
      <c r="P18" s="18">
        <f>R18*3+T18</f>
        <v>9</v>
      </c>
      <c r="Q18" s="18">
        <f>(G18+J18+M18)-(I18+L18+O18)</f>
        <v>19</v>
      </c>
      <c r="R18" s="17">
        <f>COUNTIF(U18:W18,"A")</f>
        <v>3</v>
      </c>
      <c r="S18" s="17">
        <f>COUNTIF(U18:W18,"C")</f>
        <v>0</v>
      </c>
      <c r="T18" s="17">
        <f>COUNTIF(U18:W18,"B")</f>
        <v>0</v>
      </c>
      <c r="U18" s="18" t="str">
        <f>IF(G18="","",IF(G18&gt;I18,"A",IF(G18=I18,"B","C")))</f>
        <v>A</v>
      </c>
      <c r="V18" s="18" t="str">
        <f>IF(J18="","",IF(J18&gt;L18,"A",IF(J18=L18,"B","C")))</f>
        <v>A</v>
      </c>
      <c r="W18" s="75" t="str">
        <f>IF(M18="","",IF(M18&gt;O18,"A",IF(M18=O18,"B","C")))</f>
        <v>A</v>
      </c>
      <c r="X18" s="76">
        <v>1</v>
      </c>
      <c r="Z18" s="293" t="s">
        <v>157</v>
      </c>
      <c r="AA18" s="244" t="s">
        <v>137</v>
      </c>
      <c r="AB18" s="176" t="s">
        <v>330</v>
      </c>
      <c r="AC18" s="176" t="s">
        <v>330</v>
      </c>
      <c r="AD18" s="176" t="s">
        <v>330</v>
      </c>
      <c r="AE18" s="176" t="s">
        <v>330</v>
      </c>
      <c r="AF18" s="176" t="s">
        <v>330</v>
      </c>
      <c r="AG18" s="176"/>
      <c r="AH18" s="176" t="s">
        <v>330</v>
      </c>
      <c r="AI18" s="176" t="s">
        <v>330</v>
      </c>
      <c r="AJ18" s="176" t="s">
        <v>330</v>
      </c>
      <c r="AK18" s="176" t="s">
        <v>330</v>
      </c>
      <c r="AL18" s="176" t="s">
        <v>330</v>
      </c>
      <c r="AM18" s="176" t="s">
        <v>330</v>
      </c>
      <c r="AN18" s="177"/>
      <c r="AO18" s="176" t="s">
        <v>330</v>
      </c>
      <c r="AP18" s="176" t="s">
        <v>330</v>
      </c>
      <c r="AQ18" s="179"/>
      <c r="AR18" s="179"/>
      <c r="AS18" s="100"/>
    </row>
    <row r="19" spans="1:45" ht="13.5">
      <c r="A19" s="1"/>
      <c r="B19" s="1">
        <v>2</v>
      </c>
      <c r="C19" s="13" t="s">
        <v>347</v>
      </c>
      <c r="D19" s="19">
        <v>0</v>
      </c>
      <c r="E19" s="20" t="s">
        <v>5</v>
      </c>
      <c r="F19" s="21">
        <v>7</v>
      </c>
      <c r="G19" s="278"/>
      <c r="H19" s="279"/>
      <c r="I19" s="280"/>
      <c r="J19" s="22">
        <v>3</v>
      </c>
      <c r="K19" s="20" t="s">
        <v>5</v>
      </c>
      <c r="L19" s="21">
        <v>4</v>
      </c>
      <c r="M19" s="22">
        <v>0</v>
      </c>
      <c r="N19" s="20" t="s">
        <v>5</v>
      </c>
      <c r="O19" s="23">
        <v>8</v>
      </c>
      <c r="P19" s="24">
        <f>R19*3+T19</f>
        <v>0</v>
      </c>
      <c r="Q19" s="24">
        <f>(D19+J19+M19)-(F19+L19+O19)</f>
        <v>-16</v>
      </c>
      <c r="R19" s="23">
        <f>COUNTIF(U19:W19,"A")</f>
        <v>0</v>
      </c>
      <c r="S19" s="23">
        <f>COUNTIF(U19:W19,"C")</f>
        <v>3</v>
      </c>
      <c r="T19" s="23">
        <f>COUNTIF(U19:W19,"B")</f>
        <v>0</v>
      </c>
      <c r="U19" s="24" t="str">
        <f>IF(D19="","",IF(D19&gt;F19,"A",IF(D19=F19,"B","C")))</f>
        <v>C</v>
      </c>
      <c r="V19" s="24" t="str">
        <f>IF(J19="","",IF(J19&gt;L19,"A",IF(J19=L19,"B","C")))</f>
        <v>C</v>
      </c>
      <c r="W19" s="25" t="str">
        <f>IF(M19="","",IF(M19&gt;O19,"A",IF(M19=O19,"B","C")))</f>
        <v>C</v>
      </c>
      <c r="X19" s="77">
        <v>4</v>
      </c>
      <c r="Z19" s="292"/>
      <c r="AA19" s="253" t="s">
        <v>150</v>
      </c>
      <c r="AB19" s="99" t="s">
        <v>327</v>
      </c>
      <c r="AC19" s="99" t="s">
        <v>327</v>
      </c>
      <c r="AD19" s="99" t="s">
        <v>327</v>
      </c>
      <c r="AE19" s="99" t="s">
        <v>327</v>
      </c>
      <c r="AF19" s="99" t="s">
        <v>327</v>
      </c>
      <c r="AG19" s="99"/>
      <c r="AH19" s="99" t="s">
        <v>327</v>
      </c>
      <c r="AI19" s="99" t="s">
        <v>327</v>
      </c>
      <c r="AJ19" s="99" t="s">
        <v>327</v>
      </c>
      <c r="AK19" s="99" t="s">
        <v>327</v>
      </c>
      <c r="AL19" s="99" t="s">
        <v>327</v>
      </c>
      <c r="AM19" s="99" t="s">
        <v>327</v>
      </c>
      <c r="AN19" s="172"/>
      <c r="AO19" s="99" t="s">
        <v>327</v>
      </c>
      <c r="AP19" s="99" t="s">
        <v>327</v>
      </c>
      <c r="AQ19" s="224"/>
      <c r="AR19" s="224"/>
      <c r="AS19" s="173"/>
    </row>
    <row r="20" spans="1:45" ht="13.5">
      <c r="A20" s="1"/>
      <c r="B20" s="1">
        <v>3</v>
      </c>
      <c r="C20" s="13" t="s">
        <v>346</v>
      </c>
      <c r="D20" s="19">
        <v>6</v>
      </c>
      <c r="E20" s="20" t="s">
        <v>3</v>
      </c>
      <c r="F20" s="21">
        <v>11</v>
      </c>
      <c r="G20" s="22">
        <v>4</v>
      </c>
      <c r="H20" s="20" t="s">
        <v>3</v>
      </c>
      <c r="I20" s="21">
        <v>3</v>
      </c>
      <c r="J20" s="278"/>
      <c r="K20" s="279"/>
      <c r="L20" s="280"/>
      <c r="M20" s="22">
        <v>5</v>
      </c>
      <c r="N20" s="20" t="s">
        <v>3</v>
      </c>
      <c r="O20" s="23">
        <v>11</v>
      </c>
      <c r="P20" s="24">
        <f>R20*3+T20</f>
        <v>3</v>
      </c>
      <c r="Q20" s="24">
        <f>(D20+G20+M20)-(F20+I20+O20)</f>
        <v>-10</v>
      </c>
      <c r="R20" s="23">
        <f>COUNTIF(U20:W20,"A")</f>
        <v>1</v>
      </c>
      <c r="S20" s="23">
        <f>COUNTIF(U20:W20,"C")</f>
        <v>2</v>
      </c>
      <c r="T20" s="23">
        <f>COUNTIF(U20:W20,"B")</f>
        <v>0</v>
      </c>
      <c r="U20" s="24" t="str">
        <f>IF(D20="","",IF(D20&gt;F20,"A",IF(D20=F20,"B","C")))</f>
        <v>C</v>
      </c>
      <c r="V20" s="24" t="str">
        <f>IF(G20="","",IF(G20&gt;I20,"A",IF(G20=I20,"B","C")))</f>
        <v>A</v>
      </c>
      <c r="W20" s="25" t="str">
        <f>IF(M20="","",IF(M20&gt;O20,"A",IF(M20=O20,"B","C")))</f>
        <v>C</v>
      </c>
      <c r="X20" s="77">
        <v>3</v>
      </c>
      <c r="Z20" s="293" t="s">
        <v>219</v>
      </c>
      <c r="AA20" s="244" t="s">
        <v>144</v>
      </c>
      <c r="AB20" s="176"/>
      <c r="AC20" s="177"/>
      <c r="AD20" s="176"/>
      <c r="AE20" s="179"/>
      <c r="AF20" s="176"/>
      <c r="AG20" s="176"/>
      <c r="AH20" s="176"/>
      <c r="AI20" s="176"/>
      <c r="AJ20" s="176"/>
      <c r="AK20" s="179"/>
      <c r="AL20" s="176"/>
      <c r="AM20" s="176"/>
      <c r="AN20" s="177" t="s">
        <v>330</v>
      </c>
      <c r="AO20" s="176"/>
      <c r="AP20" s="176"/>
      <c r="AQ20" s="296" t="s">
        <v>448</v>
      </c>
      <c r="AR20" s="297"/>
      <c r="AS20" s="100"/>
    </row>
    <row r="21" spans="1:45" ht="14.25" thickBot="1">
      <c r="A21" s="1"/>
      <c r="B21" s="1">
        <v>4</v>
      </c>
      <c r="C21" s="263" t="s">
        <v>348</v>
      </c>
      <c r="D21" s="27">
        <v>0</v>
      </c>
      <c r="E21" s="28" t="s">
        <v>10</v>
      </c>
      <c r="F21" s="29">
        <v>7</v>
      </c>
      <c r="G21" s="30">
        <v>8</v>
      </c>
      <c r="H21" s="28" t="s">
        <v>10</v>
      </c>
      <c r="I21" s="29">
        <v>0</v>
      </c>
      <c r="J21" s="30">
        <v>11</v>
      </c>
      <c r="K21" s="28" t="s">
        <v>10</v>
      </c>
      <c r="L21" s="29">
        <v>5</v>
      </c>
      <c r="M21" s="281"/>
      <c r="N21" s="282"/>
      <c r="O21" s="283"/>
      <c r="P21" s="31">
        <f>R21*3+T21</f>
        <v>6</v>
      </c>
      <c r="Q21" s="31">
        <f>(D21+G21+J21)-(F21+I21+L21)</f>
        <v>7</v>
      </c>
      <c r="R21" s="78">
        <f>COUNTIF(U21:W21,"A")</f>
        <v>2</v>
      </c>
      <c r="S21" s="78">
        <f>COUNTIF(U21:W21,"C")</f>
        <v>1</v>
      </c>
      <c r="T21" s="78">
        <f>COUNTIF(U21:W21,"B")</f>
        <v>0</v>
      </c>
      <c r="U21" s="31" t="str">
        <f>IF(D21="","",IF(D21&gt;F21,"A",IF(D21=F21,"B","C")))</f>
        <v>C</v>
      </c>
      <c r="V21" s="31" t="str">
        <f>IF(G21="","",IF(G21&gt;I21,"A",IF(G21=I21,"B","C")))</f>
        <v>A</v>
      </c>
      <c r="W21" s="32" t="str">
        <f>IF(J21="","",IF(J21&gt;L21,"A",IF(J21=L21,"B","C")))</f>
        <v>A</v>
      </c>
      <c r="X21" s="79">
        <v>2</v>
      </c>
      <c r="Z21" s="292"/>
      <c r="AA21" s="253" t="s">
        <v>218</v>
      </c>
      <c r="AB21" s="99"/>
      <c r="AC21" s="172"/>
      <c r="AD21" s="99"/>
      <c r="AE21" s="224"/>
      <c r="AF21" s="99"/>
      <c r="AG21" s="99"/>
      <c r="AH21" s="99"/>
      <c r="AI21" s="99"/>
      <c r="AJ21" s="99"/>
      <c r="AK21" s="224"/>
      <c r="AL21" s="99"/>
      <c r="AM21" s="99"/>
      <c r="AN21" s="172" t="s">
        <v>327</v>
      </c>
      <c r="AO21" s="99"/>
      <c r="AP21" s="99"/>
      <c r="AQ21" s="224"/>
      <c r="AR21" s="224"/>
      <c r="AS21" s="173"/>
    </row>
    <row r="22" spans="1:45" ht="13.5">
      <c r="A22" s="1"/>
      <c r="B22" s="1"/>
      <c r="C22" s="33"/>
      <c r="V22" s="1"/>
      <c r="W22" s="6"/>
      <c r="X22" s="6"/>
      <c r="Z22" s="294" t="s">
        <v>437</v>
      </c>
      <c r="AA22" s="245" t="s">
        <v>144</v>
      </c>
      <c r="AB22" s="176"/>
      <c r="AC22" s="177"/>
      <c r="AD22" s="176"/>
      <c r="AE22" s="179"/>
      <c r="AF22" s="176"/>
      <c r="AG22" s="176"/>
      <c r="AH22" s="176"/>
      <c r="AI22" s="176"/>
      <c r="AJ22" s="176"/>
      <c r="AK22" s="179"/>
      <c r="AL22" s="176"/>
      <c r="AM22" s="177"/>
      <c r="AN22" s="179"/>
      <c r="AO22" s="176"/>
      <c r="AP22" s="176"/>
      <c r="AQ22" s="179"/>
      <c r="AR22" s="179"/>
      <c r="AS22" s="100"/>
    </row>
    <row r="23" spans="1:45" ht="14.25" thickBot="1">
      <c r="A23" s="1"/>
      <c r="B23" s="1"/>
      <c r="V23" s="1"/>
      <c r="W23" s="6"/>
      <c r="X23" s="6"/>
      <c r="Z23" s="295"/>
      <c r="AA23" s="178" t="s">
        <v>218</v>
      </c>
      <c r="AB23" s="193"/>
      <c r="AC23" s="222"/>
      <c r="AD23" s="193"/>
      <c r="AE23" s="194"/>
      <c r="AF23" s="193"/>
      <c r="AG23" s="193"/>
      <c r="AH23" s="193"/>
      <c r="AI23" s="193"/>
      <c r="AJ23" s="193"/>
      <c r="AK23" s="194"/>
      <c r="AL23" s="193"/>
      <c r="AM23" s="222"/>
      <c r="AN23" s="194"/>
      <c r="AO23" s="193"/>
      <c r="AP23" s="193"/>
      <c r="AQ23" s="194"/>
      <c r="AR23" s="194"/>
      <c r="AS23" s="192"/>
    </row>
    <row r="24" spans="1:24" ht="14.25" thickBot="1">
      <c r="A24" s="1"/>
      <c r="B24" s="1"/>
      <c r="C24" s="9" t="s">
        <v>349</v>
      </c>
      <c r="D24" s="284" t="str">
        <f>C25</f>
        <v>横 浜 商</v>
      </c>
      <c r="E24" s="285"/>
      <c r="F24" s="286"/>
      <c r="G24" s="284" t="str">
        <f>C26</f>
        <v>横浜旭陵</v>
      </c>
      <c r="H24" s="285"/>
      <c r="I24" s="286"/>
      <c r="J24" s="284" t="str">
        <f>C27</f>
        <v>氷 取 沢</v>
      </c>
      <c r="K24" s="285"/>
      <c r="L24" s="286"/>
      <c r="M24" s="284" t="str">
        <f>C28</f>
        <v>瀬　　谷</v>
      </c>
      <c r="N24" s="285"/>
      <c r="O24" s="286"/>
      <c r="P24" s="10" t="s">
        <v>1</v>
      </c>
      <c r="Q24" s="10" t="s">
        <v>76</v>
      </c>
      <c r="R24" s="11" t="s">
        <v>77</v>
      </c>
      <c r="S24" s="11" t="s">
        <v>78</v>
      </c>
      <c r="T24" s="11" t="s">
        <v>79</v>
      </c>
      <c r="U24" s="11"/>
      <c r="V24" s="11"/>
      <c r="W24" s="12"/>
      <c r="X24" s="74" t="s">
        <v>2</v>
      </c>
    </row>
    <row r="25" spans="1:24" ht="14.25" thickTop="1">
      <c r="A25" s="1"/>
      <c r="B25" s="1">
        <v>1</v>
      </c>
      <c r="C25" s="262" t="s">
        <v>353</v>
      </c>
      <c r="D25" s="275"/>
      <c r="E25" s="276"/>
      <c r="F25" s="277"/>
      <c r="G25" s="14">
        <v>16</v>
      </c>
      <c r="H25" s="15" t="s">
        <v>11</v>
      </c>
      <c r="I25" s="16">
        <v>2</v>
      </c>
      <c r="J25" s="14">
        <v>10</v>
      </c>
      <c r="K25" s="15" t="s">
        <v>11</v>
      </c>
      <c r="L25" s="16">
        <v>9</v>
      </c>
      <c r="M25" s="14">
        <v>13</v>
      </c>
      <c r="N25" s="15" t="s">
        <v>11</v>
      </c>
      <c r="O25" s="17">
        <v>3</v>
      </c>
      <c r="P25" s="18">
        <f>R25*3+T25</f>
        <v>9</v>
      </c>
      <c r="Q25" s="18">
        <f>(G25+J25+M25)-(I25+L25+O25)</f>
        <v>25</v>
      </c>
      <c r="R25" s="17">
        <f>COUNTIF(U25:W25,"A")</f>
        <v>3</v>
      </c>
      <c r="S25" s="17">
        <f>COUNTIF(U25:W25,"C")</f>
        <v>0</v>
      </c>
      <c r="T25" s="17">
        <f>COUNTIF(U25:W25,"B")</f>
        <v>0</v>
      </c>
      <c r="U25" s="18" t="str">
        <f>IF(G25="","",IF(G25&gt;I25,"A",IF(G25=I25,"B","C")))</f>
        <v>A</v>
      </c>
      <c r="V25" s="18" t="str">
        <f>IF(J25="","",IF(J25&gt;L25,"A",IF(J25=L25,"B","C")))</f>
        <v>A</v>
      </c>
      <c r="W25" s="75" t="str">
        <f>IF(M25="","",IF(M25&gt;O25,"A",IF(M25=O25,"B","C")))</f>
        <v>A</v>
      </c>
      <c r="X25" s="76">
        <v>1</v>
      </c>
    </row>
    <row r="26" spans="1:24" ht="13.5">
      <c r="A26" s="1"/>
      <c r="B26" s="1">
        <v>2</v>
      </c>
      <c r="C26" s="13" t="s">
        <v>350</v>
      </c>
      <c r="D26" s="19">
        <v>2</v>
      </c>
      <c r="E26" s="20" t="s">
        <v>8</v>
      </c>
      <c r="F26" s="21">
        <v>16</v>
      </c>
      <c r="G26" s="278"/>
      <c r="H26" s="279"/>
      <c r="I26" s="280"/>
      <c r="J26" s="22">
        <v>7</v>
      </c>
      <c r="K26" s="20" t="s">
        <v>8</v>
      </c>
      <c r="L26" s="21">
        <v>8</v>
      </c>
      <c r="M26" s="22">
        <v>2</v>
      </c>
      <c r="N26" s="20" t="s">
        <v>8</v>
      </c>
      <c r="O26" s="23">
        <v>12</v>
      </c>
      <c r="P26" s="24">
        <f>R26*3+T26</f>
        <v>0</v>
      </c>
      <c r="Q26" s="24">
        <f>(D26+J26+M26)-(F26+L26+O26)</f>
        <v>-25</v>
      </c>
      <c r="R26" s="23">
        <f>COUNTIF(U26:W26,"A")</f>
        <v>0</v>
      </c>
      <c r="S26" s="23">
        <f>COUNTIF(U26:W26,"C")</f>
        <v>3</v>
      </c>
      <c r="T26" s="23">
        <f>COUNTIF(U26:W26,"B")</f>
        <v>0</v>
      </c>
      <c r="U26" s="24" t="str">
        <f>IF(D26="","",IF(D26&gt;F26,"A",IF(D26=F26,"B","C")))</f>
        <v>C</v>
      </c>
      <c r="V26" s="24" t="str">
        <f>IF(J26="","",IF(J26&gt;L26,"A",IF(J26=L26,"B","C")))</f>
        <v>C</v>
      </c>
      <c r="W26" s="25" t="str">
        <f>IF(M26="","",IF(M26&gt;O26,"A",IF(M26=O26,"B","C")))</f>
        <v>C</v>
      </c>
      <c r="X26" s="77">
        <v>4</v>
      </c>
    </row>
    <row r="27" spans="1:24" ht="13.5">
      <c r="A27" s="1"/>
      <c r="B27" s="1">
        <v>3</v>
      </c>
      <c r="C27" s="13" t="s">
        <v>352</v>
      </c>
      <c r="D27" s="19">
        <v>9</v>
      </c>
      <c r="E27" s="20" t="s">
        <v>12</v>
      </c>
      <c r="F27" s="21">
        <v>10</v>
      </c>
      <c r="G27" s="22">
        <v>8</v>
      </c>
      <c r="H27" s="20" t="s">
        <v>12</v>
      </c>
      <c r="I27" s="21">
        <v>7</v>
      </c>
      <c r="J27" s="278"/>
      <c r="K27" s="279"/>
      <c r="L27" s="280"/>
      <c r="M27" s="22">
        <v>2</v>
      </c>
      <c r="N27" s="20" t="s">
        <v>12</v>
      </c>
      <c r="O27" s="23">
        <v>9</v>
      </c>
      <c r="P27" s="24">
        <f>R27*3+T27</f>
        <v>3</v>
      </c>
      <c r="Q27" s="24">
        <f>(D27+G27+M27)-(F27+I27+O27)</f>
        <v>-7</v>
      </c>
      <c r="R27" s="23">
        <f>COUNTIF(U27:W27,"A")</f>
        <v>1</v>
      </c>
      <c r="S27" s="23">
        <f>COUNTIF(U27:W27,"C")</f>
        <v>2</v>
      </c>
      <c r="T27" s="23">
        <f>COUNTIF(U27:W27,"B")</f>
        <v>0</v>
      </c>
      <c r="U27" s="24" t="str">
        <f>IF(D27="","",IF(D27&gt;F27,"A",IF(D27=F27,"B","C")))</f>
        <v>C</v>
      </c>
      <c r="V27" s="24" t="str">
        <f>IF(G27="","",IF(G27&gt;I27,"A",IF(G27=I27,"B","C")))</f>
        <v>A</v>
      </c>
      <c r="W27" s="25" t="str">
        <f>IF(M27="","",IF(M27&gt;O27,"A",IF(M27=O27,"B","C")))</f>
        <v>C</v>
      </c>
      <c r="X27" s="77">
        <v>3</v>
      </c>
    </row>
    <row r="28" spans="1:24" ht="14.25" thickBot="1">
      <c r="A28" s="1"/>
      <c r="B28" s="1">
        <v>4</v>
      </c>
      <c r="C28" s="263" t="s">
        <v>351</v>
      </c>
      <c r="D28" s="27">
        <v>3</v>
      </c>
      <c r="E28" s="28" t="s">
        <v>8</v>
      </c>
      <c r="F28" s="29">
        <v>13</v>
      </c>
      <c r="G28" s="30">
        <v>12</v>
      </c>
      <c r="H28" s="28" t="s">
        <v>8</v>
      </c>
      <c r="I28" s="29">
        <v>2</v>
      </c>
      <c r="J28" s="30">
        <v>9</v>
      </c>
      <c r="K28" s="28" t="s">
        <v>8</v>
      </c>
      <c r="L28" s="29">
        <v>2</v>
      </c>
      <c r="M28" s="281"/>
      <c r="N28" s="282"/>
      <c r="O28" s="283"/>
      <c r="P28" s="31">
        <f>R28*3+T28</f>
        <v>6</v>
      </c>
      <c r="Q28" s="31">
        <f>(D28+G28+J28)-(F28+I28+L28)</f>
        <v>7</v>
      </c>
      <c r="R28" s="78">
        <f>COUNTIF(U28:W28,"A")</f>
        <v>2</v>
      </c>
      <c r="S28" s="78">
        <f>COUNTIF(U28:W28,"C")</f>
        <v>1</v>
      </c>
      <c r="T28" s="78">
        <f>COUNTIF(U28:W28,"B")</f>
        <v>0</v>
      </c>
      <c r="U28" s="31" t="str">
        <f>IF(D28="","",IF(D28&gt;F28,"A",IF(D28=F28,"B","C")))</f>
        <v>C</v>
      </c>
      <c r="V28" s="31" t="str">
        <f>IF(G28="","",IF(G28&gt;I28,"A",IF(G28=I28,"B","C")))</f>
        <v>A</v>
      </c>
      <c r="W28" s="32" t="str">
        <f>IF(J28="","",IF(J28&gt;L28,"A",IF(J28=L28,"B","C")))</f>
        <v>A</v>
      </c>
      <c r="X28" s="79">
        <v>2</v>
      </c>
    </row>
    <row r="29" spans="1:24" ht="13.5">
      <c r="A29" s="1"/>
      <c r="B29" s="1"/>
      <c r="C29" s="33"/>
      <c r="V29" s="1"/>
      <c r="W29" s="6"/>
      <c r="X29" s="6"/>
    </row>
    <row r="30" spans="1:24" ht="14.25" thickBot="1">
      <c r="A30" s="1"/>
      <c r="B30" s="1"/>
      <c r="V30" s="1"/>
      <c r="W30" s="6"/>
      <c r="X30" s="6"/>
    </row>
    <row r="31" spans="1:24" ht="14.25" thickBot="1">
      <c r="A31" s="1"/>
      <c r="B31" s="1"/>
      <c r="C31" s="81" t="s">
        <v>354</v>
      </c>
      <c r="D31" s="284" t="str">
        <f>C32</f>
        <v>横浜創学館</v>
      </c>
      <c r="E31" s="285"/>
      <c r="F31" s="286"/>
      <c r="G31" s="284" t="str">
        <f>C33</f>
        <v>横浜学園</v>
      </c>
      <c r="H31" s="285"/>
      <c r="I31" s="286"/>
      <c r="J31" s="284" t="str">
        <f>C34</f>
        <v>霧 が 丘</v>
      </c>
      <c r="K31" s="285"/>
      <c r="L31" s="286"/>
      <c r="M31" s="284" t="str">
        <f>C35</f>
        <v>山手学院</v>
      </c>
      <c r="N31" s="285"/>
      <c r="O31" s="286"/>
      <c r="P31" s="10" t="s">
        <v>1</v>
      </c>
      <c r="Q31" s="10" t="s">
        <v>76</v>
      </c>
      <c r="R31" s="11" t="s">
        <v>77</v>
      </c>
      <c r="S31" s="11" t="s">
        <v>78</v>
      </c>
      <c r="T31" s="11" t="s">
        <v>79</v>
      </c>
      <c r="U31" s="11"/>
      <c r="V31" s="11"/>
      <c r="W31" s="12"/>
      <c r="X31" s="74" t="s">
        <v>2</v>
      </c>
    </row>
    <row r="32" spans="1:24" ht="14.25" thickTop="1">
      <c r="A32" s="1"/>
      <c r="B32" s="1">
        <v>1</v>
      </c>
      <c r="C32" s="262" t="s">
        <v>355</v>
      </c>
      <c r="D32" s="275"/>
      <c r="E32" s="276"/>
      <c r="F32" s="277"/>
      <c r="G32" s="14">
        <v>11</v>
      </c>
      <c r="H32" s="15" t="s">
        <v>3</v>
      </c>
      <c r="I32" s="16">
        <v>0</v>
      </c>
      <c r="J32" s="14">
        <v>16</v>
      </c>
      <c r="K32" s="15" t="s">
        <v>3</v>
      </c>
      <c r="L32" s="16">
        <v>0</v>
      </c>
      <c r="M32" s="14">
        <v>9</v>
      </c>
      <c r="N32" s="15" t="s">
        <v>3</v>
      </c>
      <c r="O32" s="17">
        <v>1</v>
      </c>
      <c r="P32" s="18">
        <f>R32*3+T32</f>
        <v>9</v>
      </c>
      <c r="Q32" s="18">
        <f>(G32+J32+M32)-(I32+L32+O32)</f>
        <v>35</v>
      </c>
      <c r="R32" s="17">
        <f>COUNTIF(U32:W32,"A")</f>
        <v>3</v>
      </c>
      <c r="S32" s="17">
        <f>COUNTIF(U32:W32,"C")</f>
        <v>0</v>
      </c>
      <c r="T32" s="17">
        <f>COUNTIF(U32:W32,"B")</f>
        <v>0</v>
      </c>
      <c r="U32" s="18" t="str">
        <f>IF(G32="","",IF(G32&gt;I32,"A",IF(G32=I32,"B","C")))</f>
        <v>A</v>
      </c>
      <c r="V32" s="18" t="str">
        <f>IF(J32="","",IF(J32&gt;L32,"A",IF(J32=L32,"B","C")))</f>
        <v>A</v>
      </c>
      <c r="W32" s="75" t="str">
        <f>IF(M32="","",IF(M32&gt;O32,"A",IF(M32=O32,"B","C")))</f>
        <v>A</v>
      </c>
      <c r="X32" s="76">
        <v>1</v>
      </c>
    </row>
    <row r="33" spans="1:24" ht="13.5">
      <c r="A33" s="1"/>
      <c r="B33" s="1">
        <v>2</v>
      </c>
      <c r="C33" s="13" t="s">
        <v>356</v>
      </c>
      <c r="D33" s="19">
        <v>0</v>
      </c>
      <c r="E33" s="20" t="s">
        <v>10</v>
      </c>
      <c r="F33" s="21">
        <v>11</v>
      </c>
      <c r="G33" s="278"/>
      <c r="H33" s="279"/>
      <c r="I33" s="280"/>
      <c r="J33" s="22">
        <v>2</v>
      </c>
      <c r="K33" s="20" t="s">
        <v>10</v>
      </c>
      <c r="L33" s="21">
        <v>1</v>
      </c>
      <c r="M33" s="22">
        <v>2</v>
      </c>
      <c r="N33" s="20" t="s">
        <v>10</v>
      </c>
      <c r="O33" s="23">
        <v>9</v>
      </c>
      <c r="P33" s="24">
        <f>R33*3+T33</f>
        <v>3</v>
      </c>
      <c r="Q33" s="24">
        <f>(D33+J33+M33)-(F33+L33+O33)</f>
        <v>-17</v>
      </c>
      <c r="R33" s="23">
        <f>COUNTIF(U33:W33,"A")</f>
        <v>1</v>
      </c>
      <c r="S33" s="23">
        <f>COUNTIF(U33:W33,"C")</f>
        <v>2</v>
      </c>
      <c r="T33" s="23">
        <f>COUNTIF(U33:W33,"B")</f>
        <v>0</v>
      </c>
      <c r="U33" s="24" t="str">
        <f>IF(D33="","",IF(D33&gt;F33,"A",IF(D33=F33,"B","C")))</f>
        <v>C</v>
      </c>
      <c r="V33" s="24" t="str">
        <f>IF(J33="","",IF(J33&gt;L33,"A",IF(J33=L33,"B","C")))</f>
        <v>A</v>
      </c>
      <c r="W33" s="25" t="str">
        <f>IF(M33="","",IF(M33&gt;O33,"A",IF(M33=O33,"B","C")))</f>
        <v>C</v>
      </c>
      <c r="X33" s="77">
        <v>3</v>
      </c>
    </row>
    <row r="34" spans="1:24" ht="13.5">
      <c r="A34" s="1"/>
      <c r="B34" s="1">
        <v>3</v>
      </c>
      <c r="C34" s="13" t="s">
        <v>358</v>
      </c>
      <c r="D34" s="19">
        <v>0</v>
      </c>
      <c r="E34" s="20" t="s">
        <v>13</v>
      </c>
      <c r="F34" s="21">
        <v>16</v>
      </c>
      <c r="G34" s="22">
        <v>1</v>
      </c>
      <c r="H34" s="20" t="s">
        <v>13</v>
      </c>
      <c r="I34" s="21">
        <v>2</v>
      </c>
      <c r="J34" s="278"/>
      <c r="K34" s="279"/>
      <c r="L34" s="280"/>
      <c r="M34" s="22">
        <v>6</v>
      </c>
      <c r="N34" s="20" t="s">
        <v>13</v>
      </c>
      <c r="O34" s="23">
        <v>9</v>
      </c>
      <c r="P34" s="24">
        <f>R34*3+T34</f>
        <v>0</v>
      </c>
      <c r="Q34" s="24">
        <f>(D34+G34+M34)-(F34+I34+O34)</f>
        <v>-20</v>
      </c>
      <c r="R34" s="23">
        <f>COUNTIF(U34:W34,"A")</f>
        <v>0</v>
      </c>
      <c r="S34" s="23">
        <f>COUNTIF(U34:W34,"C")</f>
        <v>3</v>
      </c>
      <c r="T34" s="23">
        <f>COUNTIF(U34:W34,"B")</f>
        <v>0</v>
      </c>
      <c r="U34" s="24" t="str">
        <f>IF(D34="","",IF(D34&gt;F34,"A",IF(D34=F34,"B","C")))</f>
        <v>C</v>
      </c>
      <c r="V34" s="24" t="str">
        <f>IF(G34="","",IF(G34&gt;I34,"A",IF(G34=I34,"B","C")))</f>
        <v>C</v>
      </c>
      <c r="W34" s="25" t="str">
        <f>IF(M34="","",IF(M34&gt;O34,"A",IF(M34=O34,"B","C")))</f>
        <v>C</v>
      </c>
      <c r="X34" s="77">
        <v>4</v>
      </c>
    </row>
    <row r="35" spans="1:24" ht="14.25" thickBot="1">
      <c r="A35" s="1"/>
      <c r="B35" s="1">
        <v>4</v>
      </c>
      <c r="C35" s="263" t="s">
        <v>357</v>
      </c>
      <c r="D35" s="27">
        <v>1</v>
      </c>
      <c r="E35" s="28" t="s">
        <v>3</v>
      </c>
      <c r="F35" s="29">
        <v>9</v>
      </c>
      <c r="G35" s="30">
        <v>9</v>
      </c>
      <c r="H35" s="28" t="s">
        <v>3</v>
      </c>
      <c r="I35" s="29">
        <v>2</v>
      </c>
      <c r="J35" s="30">
        <v>9</v>
      </c>
      <c r="K35" s="28" t="s">
        <v>3</v>
      </c>
      <c r="L35" s="29">
        <v>6</v>
      </c>
      <c r="M35" s="281"/>
      <c r="N35" s="282"/>
      <c r="O35" s="283"/>
      <c r="P35" s="31">
        <f>R35*3+T35</f>
        <v>6</v>
      </c>
      <c r="Q35" s="31">
        <f>(D35+G35+J35)-(F35+I35+L35)</f>
        <v>2</v>
      </c>
      <c r="R35" s="78">
        <f>COUNTIF(U35:W35,"A")</f>
        <v>2</v>
      </c>
      <c r="S35" s="78">
        <f>COUNTIF(U35:W35,"C")</f>
        <v>1</v>
      </c>
      <c r="T35" s="78">
        <f>COUNTIF(U35:W35,"B")</f>
        <v>0</v>
      </c>
      <c r="U35" s="31" t="str">
        <f>IF(D35="","",IF(D35&gt;F35,"A",IF(D35=F35,"B","C")))</f>
        <v>C</v>
      </c>
      <c r="V35" s="31" t="str">
        <f>IF(G35="","",IF(G35&gt;I35,"A",IF(G35=I35,"B","C")))</f>
        <v>A</v>
      </c>
      <c r="W35" s="32" t="str">
        <f>IF(J35="","",IF(J35&gt;L35,"A",IF(J35=L35,"B","C")))</f>
        <v>A</v>
      </c>
      <c r="X35" s="79">
        <v>2</v>
      </c>
    </row>
    <row r="36" ht="13.5">
      <c r="C36" s="33"/>
    </row>
    <row r="37" ht="14.25" thickBot="1"/>
    <row r="38" spans="2:24" ht="14.25" thickBot="1">
      <c r="B38" s="1"/>
      <c r="C38" s="9" t="s">
        <v>359</v>
      </c>
      <c r="D38" s="284" t="str">
        <f>C39</f>
        <v>戸　　塚</v>
      </c>
      <c r="E38" s="285"/>
      <c r="F38" s="286"/>
      <c r="G38" s="284" t="str">
        <f>C40</f>
        <v>関東六浦</v>
      </c>
      <c r="H38" s="285"/>
      <c r="I38" s="286"/>
      <c r="J38" s="284" t="str">
        <f>C41</f>
        <v>森村学園</v>
      </c>
      <c r="K38" s="285"/>
      <c r="L38" s="286"/>
      <c r="M38" s="284" t="str">
        <f>C42</f>
        <v>鶴見総合</v>
      </c>
      <c r="N38" s="285"/>
      <c r="O38" s="286"/>
      <c r="P38" s="10" t="s">
        <v>1</v>
      </c>
      <c r="Q38" s="10" t="s">
        <v>76</v>
      </c>
      <c r="R38" s="11" t="s">
        <v>77</v>
      </c>
      <c r="S38" s="11" t="s">
        <v>78</v>
      </c>
      <c r="T38" s="11" t="s">
        <v>79</v>
      </c>
      <c r="U38" s="11"/>
      <c r="V38" s="11"/>
      <c r="W38" s="12"/>
      <c r="X38" s="74" t="s">
        <v>2</v>
      </c>
    </row>
    <row r="39" spans="2:24" ht="14.25" thickTop="1">
      <c r="B39" s="1">
        <v>1</v>
      </c>
      <c r="C39" s="262" t="s">
        <v>363</v>
      </c>
      <c r="D39" s="275"/>
      <c r="E39" s="276"/>
      <c r="F39" s="277"/>
      <c r="G39" s="14">
        <v>11</v>
      </c>
      <c r="H39" s="15" t="s">
        <v>3</v>
      </c>
      <c r="I39" s="16">
        <v>1</v>
      </c>
      <c r="J39" s="14">
        <v>12</v>
      </c>
      <c r="K39" s="15" t="s">
        <v>3</v>
      </c>
      <c r="L39" s="16">
        <v>0</v>
      </c>
      <c r="M39" s="14">
        <v>4</v>
      </c>
      <c r="N39" s="15" t="s">
        <v>3</v>
      </c>
      <c r="O39" s="17">
        <v>0</v>
      </c>
      <c r="P39" s="18">
        <f>R39*3+T39</f>
        <v>9</v>
      </c>
      <c r="Q39" s="18">
        <f>(G39+J39+M39)-(I39+L39+O39)</f>
        <v>26</v>
      </c>
      <c r="R39" s="17">
        <f>COUNTIF(U39:W39,"A")</f>
        <v>3</v>
      </c>
      <c r="S39" s="17">
        <f>COUNTIF(U39:W39,"C")</f>
        <v>0</v>
      </c>
      <c r="T39" s="17">
        <f>COUNTIF(U39:W39,"B")</f>
        <v>0</v>
      </c>
      <c r="U39" s="18" t="str">
        <f>IF(G39="","",IF(G39&gt;I39,"A",IF(G39=I39,"B","C")))</f>
        <v>A</v>
      </c>
      <c r="V39" s="18" t="str">
        <f>IF(J39="","",IF(J39&gt;L39,"A",IF(J39=L39,"B","C")))</f>
        <v>A</v>
      </c>
      <c r="W39" s="75" t="str">
        <f>IF(M39="","",IF(M39&gt;O39,"A",IF(M39=O39,"B","C")))</f>
        <v>A</v>
      </c>
      <c r="X39" s="76">
        <v>1</v>
      </c>
    </row>
    <row r="40" spans="2:24" ht="13.5">
      <c r="B40" s="1">
        <v>2</v>
      </c>
      <c r="C40" s="262" t="s">
        <v>360</v>
      </c>
      <c r="D40" s="19">
        <v>1</v>
      </c>
      <c r="E40" s="20" t="s">
        <v>4</v>
      </c>
      <c r="F40" s="21">
        <v>11</v>
      </c>
      <c r="G40" s="278"/>
      <c r="H40" s="279"/>
      <c r="I40" s="280"/>
      <c r="J40" s="22">
        <v>14</v>
      </c>
      <c r="K40" s="20" t="s">
        <v>4</v>
      </c>
      <c r="L40" s="21">
        <v>5</v>
      </c>
      <c r="M40" s="22">
        <v>9</v>
      </c>
      <c r="N40" s="20" t="s">
        <v>4</v>
      </c>
      <c r="O40" s="23">
        <v>7</v>
      </c>
      <c r="P40" s="24">
        <f>R40*3+T40</f>
        <v>6</v>
      </c>
      <c r="Q40" s="24">
        <f>(D40+J40+M40)-(F40+L40+O40)</f>
        <v>1</v>
      </c>
      <c r="R40" s="23">
        <f>COUNTIF(U40:W40,"A")</f>
        <v>2</v>
      </c>
      <c r="S40" s="23">
        <f>COUNTIF(U40:W40,"C")</f>
        <v>1</v>
      </c>
      <c r="T40" s="23">
        <f>COUNTIF(U40:W40,"B")</f>
        <v>0</v>
      </c>
      <c r="U40" s="24" t="str">
        <f>IF(D40="","",IF(D40&gt;F40,"A",IF(D40=F40,"B","C")))</f>
        <v>C</v>
      </c>
      <c r="V40" s="24" t="str">
        <f>IF(J40="","",IF(J40&gt;L40,"A",IF(J40=L40,"B","C")))</f>
        <v>A</v>
      </c>
      <c r="W40" s="25" t="str">
        <f>IF(M40="","",IF(M40&gt;O40,"A",IF(M40=O40,"B","C")))</f>
        <v>A</v>
      </c>
      <c r="X40" s="77">
        <v>2</v>
      </c>
    </row>
    <row r="41" spans="2:24" ht="13.5">
      <c r="B41" s="1">
        <v>3</v>
      </c>
      <c r="C41" s="13" t="s">
        <v>361</v>
      </c>
      <c r="D41" s="19">
        <v>0</v>
      </c>
      <c r="E41" s="20" t="s">
        <v>5</v>
      </c>
      <c r="F41" s="21">
        <v>12</v>
      </c>
      <c r="G41" s="22">
        <v>5</v>
      </c>
      <c r="H41" s="20" t="s">
        <v>5</v>
      </c>
      <c r="I41" s="21">
        <v>14</v>
      </c>
      <c r="J41" s="278"/>
      <c r="K41" s="279"/>
      <c r="L41" s="280"/>
      <c r="M41" s="22">
        <v>1</v>
      </c>
      <c r="N41" s="20" t="s">
        <v>5</v>
      </c>
      <c r="O41" s="23">
        <v>7</v>
      </c>
      <c r="P41" s="24">
        <f>R41*3+T41</f>
        <v>0</v>
      </c>
      <c r="Q41" s="24">
        <f>(D41+G41+M41)-(F41+I41+O41)</f>
        <v>-27</v>
      </c>
      <c r="R41" s="23">
        <f>COUNTIF(U41:W41,"A")</f>
        <v>0</v>
      </c>
      <c r="S41" s="23">
        <f>COUNTIF(U41:W41,"C")</f>
        <v>3</v>
      </c>
      <c r="T41" s="23">
        <f>COUNTIF(U41:W41,"B")</f>
        <v>0</v>
      </c>
      <c r="U41" s="24" t="str">
        <f>IF(D41="","",IF(D41&gt;F41,"A",IF(D41=F41,"B","C")))</f>
        <v>C</v>
      </c>
      <c r="V41" s="24" t="str">
        <f>IF(G41="","",IF(G41&gt;I41,"A",IF(G41=I41,"B","C")))</f>
        <v>C</v>
      </c>
      <c r="W41" s="25" t="str">
        <f>IF(M41="","",IF(M41&gt;O41,"A",IF(M41=O41,"B","C")))</f>
        <v>C</v>
      </c>
      <c r="X41" s="77">
        <v>4</v>
      </c>
    </row>
    <row r="42" spans="2:24" ht="14.25" thickBot="1">
      <c r="B42" s="1">
        <v>4</v>
      </c>
      <c r="C42" s="26" t="s">
        <v>362</v>
      </c>
      <c r="D42" s="27">
        <v>0</v>
      </c>
      <c r="E42" s="28" t="s">
        <v>3</v>
      </c>
      <c r="F42" s="29">
        <v>4</v>
      </c>
      <c r="G42" s="30">
        <v>7</v>
      </c>
      <c r="H42" s="28" t="s">
        <v>3</v>
      </c>
      <c r="I42" s="29">
        <v>9</v>
      </c>
      <c r="J42" s="30">
        <v>7</v>
      </c>
      <c r="K42" s="28" t="s">
        <v>3</v>
      </c>
      <c r="L42" s="29">
        <v>1</v>
      </c>
      <c r="M42" s="281"/>
      <c r="N42" s="282"/>
      <c r="O42" s="283"/>
      <c r="P42" s="31">
        <f>R42*3+T42</f>
        <v>3</v>
      </c>
      <c r="Q42" s="31">
        <f>(D42+G42+J42)-(F42+I42+L42)</f>
        <v>0</v>
      </c>
      <c r="R42" s="78">
        <f>COUNTIF(U42:W42,"A")</f>
        <v>1</v>
      </c>
      <c r="S42" s="78">
        <f>COUNTIF(U42:W42,"C")</f>
        <v>2</v>
      </c>
      <c r="T42" s="78">
        <f>COUNTIF(U42:W42,"B")</f>
        <v>0</v>
      </c>
      <c r="U42" s="31" t="str">
        <f>IF(D42="","",IF(D42&gt;F42,"A",IF(D42=F42,"B","C")))</f>
        <v>C</v>
      </c>
      <c r="V42" s="31" t="str">
        <f>IF(G42="","",IF(G42&gt;I42,"A",IF(G42=I42,"B","C")))</f>
        <v>C</v>
      </c>
      <c r="W42" s="32" t="str">
        <f>IF(J42="","",IF(J42&gt;L42,"A",IF(J42=L42,"B","C")))</f>
        <v>A</v>
      </c>
      <c r="X42" s="79">
        <v>3</v>
      </c>
    </row>
    <row r="43" spans="2:24" ht="13.5">
      <c r="B43" s="1"/>
      <c r="C43" s="33"/>
      <c r="V43" s="1"/>
      <c r="W43" s="6"/>
      <c r="X43" s="6"/>
    </row>
    <row r="44" spans="2:24" ht="14.25" thickBot="1">
      <c r="B44" s="1"/>
      <c r="V44" s="1"/>
      <c r="W44" s="6"/>
      <c r="X44" s="6"/>
    </row>
    <row r="45" spans="2:24" ht="14.25" thickBot="1">
      <c r="B45" s="1"/>
      <c r="C45" s="9" t="s">
        <v>364</v>
      </c>
      <c r="D45" s="284" t="str">
        <f>C46</f>
        <v>慶応義塾</v>
      </c>
      <c r="E45" s="285"/>
      <c r="F45" s="286"/>
      <c r="G45" s="284" t="str">
        <f>C47</f>
        <v>秀　　英</v>
      </c>
      <c r="H45" s="285"/>
      <c r="I45" s="286"/>
      <c r="J45" s="284" t="str">
        <f>C48</f>
        <v>鶴　　見</v>
      </c>
      <c r="K45" s="285"/>
      <c r="L45" s="286"/>
      <c r="M45" s="284" t="str">
        <f>C49</f>
        <v>旭</v>
      </c>
      <c r="N45" s="285"/>
      <c r="O45" s="286"/>
      <c r="P45" s="10" t="s">
        <v>1</v>
      </c>
      <c r="Q45" s="10" t="s">
        <v>76</v>
      </c>
      <c r="R45" s="11" t="s">
        <v>77</v>
      </c>
      <c r="S45" s="11" t="s">
        <v>78</v>
      </c>
      <c r="T45" s="11" t="s">
        <v>79</v>
      </c>
      <c r="U45" s="11"/>
      <c r="V45" s="11"/>
      <c r="W45" s="12"/>
      <c r="X45" s="74" t="s">
        <v>2</v>
      </c>
    </row>
    <row r="46" spans="2:24" ht="14.25" thickTop="1">
      <c r="B46" s="1">
        <v>1</v>
      </c>
      <c r="C46" s="262" t="s">
        <v>365</v>
      </c>
      <c r="D46" s="275"/>
      <c r="E46" s="276"/>
      <c r="F46" s="277"/>
      <c r="G46" s="14">
        <v>11</v>
      </c>
      <c r="H46" s="15" t="s">
        <v>6</v>
      </c>
      <c r="I46" s="16">
        <v>1</v>
      </c>
      <c r="J46" s="14">
        <v>9</v>
      </c>
      <c r="K46" s="15" t="s">
        <v>6</v>
      </c>
      <c r="L46" s="16">
        <v>2</v>
      </c>
      <c r="M46" s="14">
        <v>14</v>
      </c>
      <c r="N46" s="15" t="s">
        <v>6</v>
      </c>
      <c r="O46" s="17">
        <v>0</v>
      </c>
      <c r="P46" s="18">
        <f>R46*3+T46</f>
        <v>9</v>
      </c>
      <c r="Q46" s="18">
        <f>(G46+J46+M46)-(I46+L46+O46)</f>
        <v>31</v>
      </c>
      <c r="R46" s="17">
        <f>COUNTIF(U46:W46,"A")</f>
        <v>3</v>
      </c>
      <c r="S46" s="17">
        <f>COUNTIF(U46:W46,"C")</f>
        <v>0</v>
      </c>
      <c r="T46" s="17">
        <f>COUNTIF(U46:W46,"B")</f>
        <v>0</v>
      </c>
      <c r="U46" s="18" t="str">
        <f>IF(G46="","",IF(G46&gt;I46,"A",IF(G46=I46,"B","C")))</f>
        <v>A</v>
      </c>
      <c r="V46" s="18" t="str">
        <f>IF(J46="","",IF(J46&gt;L46,"A",IF(J46=L46,"B","C")))</f>
        <v>A</v>
      </c>
      <c r="W46" s="75" t="str">
        <f>IF(M46="","",IF(M46&gt;O46,"A",IF(M46=O46,"B","C")))</f>
        <v>A</v>
      </c>
      <c r="X46" s="76">
        <v>1</v>
      </c>
    </row>
    <row r="47" spans="2:24" ht="13.5">
      <c r="B47" s="1">
        <v>2</v>
      </c>
      <c r="C47" s="13" t="s">
        <v>367</v>
      </c>
      <c r="D47" s="19">
        <v>1</v>
      </c>
      <c r="E47" s="20" t="s">
        <v>7</v>
      </c>
      <c r="F47" s="21">
        <v>11</v>
      </c>
      <c r="G47" s="278"/>
      <c r="H47" s="279"/>
      <c r="I47" s="280"/>
      <c r="J47" s="22">
        <v>1</v>
      </c>
      <c r="K47" s="20" t="s">
        <v>7</v>
      </c>
      <c r="L47" s="21">
        <v>5</v>
      </c>
      <c r="M47" s="22">
        <v>6</v>
      </c>
      <c r="N47" s="20" t="s">
        <v>7</v>
      </c>
      <c r="O47" s="23">
        <v>3</v>
      </c>
      <c r="P47" s="24">
        <f>R47*3+T47</f>
        <v>3</v>
      </c>
      <c r="Q47" s="24">
        <f>(D47+J47+M47)-(F47+L47+O47)</f>
        <v>-11</v>
      </c>
      <c r="R47" s="23">
        <f>COUNTIF(U47:W47,"A")</f>
        <v>1</v>
      </c>
      <c r="S47" s="23">
        <f>COUNTIF(U47:W47,"C")</f>
        <v>2</v>
      </c>
      <c r="T47" s="23">
        <f>COUNTIF(U47:W47,"B")</f>
        <v>0</v>
      </c>
      <c r="U47" s="24" t="str">
        <f>IF(D47="","",IF(D47&gt;F47,"A",IF(D47=F47,"B","C")))</f>
        <v>C</v>
      </c>
      <c r="V47" s="24" t="str">
        <f>IF(J47="","",IF(J47&gt;L47,"A",IF(J47=L47,"B","C")))</f>
        <v>C</v>
      </c>
      <c r="W47" s="25" t="str">
        <f>IF(M47="","",IF(M47&gt;O47,"A",IF(M47=O47,"B","C")))</f>
        <v>A</v>
      </c>
      <c r="X47" s="77">
        <v>3</v>
      </c>
    </row>
    <row r="48" spans="2:24" ht="13.5">
      <c r="B48" s="1">
        <v>3</v>
      </c>
      <c r="C48" s="262" t="s">
        <v>368</v>
      </c>
      <c r="D48" s="19">
        <v>2</v>
      </c>
      <c r="E48" s="20" t="s">
        <v>8</v>
      </c>
      <c r="F48" s="21">
        <v>9</v>
      </c>
      <c r="G48" s="22">
        <v>5</v>
      </c>
      <c r="H48" s="20" t="s">
        <v>8</v>
      </c>
      <c r="I48" s="21">
        <v>1</v>
      </c>
      <c r="J48" s="278"/>
      <c r="K48" s="279"/>
      <c r="L48" s="280"/>
      <c r="M48" s="22">
        <v>4</v>
      </c>
      <c r="N48" s="20" t="s">
        <v>8</v>
      </c>
      <c r="O48" s="23">
        <v>1</v>
      </c>
      <c r="P48" s="24">
        <f>R48*3+T48</f>
        <v>6</v>
      </c>
      <c r="Q48" s="24">
        <f>(D48+G48+M48)-(F48+I48+O48)</f>
        <v>0</v>
      </c>
      <c r="R48" s="23">
        <f>COUNTIF(U48:W48,"A")</f>
        <v>2</v>
      </c>
      <c r="S48" s="23">
        <f>COUNTIF(U48:W48,"C")</f>
        <v>1</v>
      </c>
      <c r="T48" s="23">
        <f>COUNTIF(U48:W48,"B")</f>
        <v>0</v>
      </c>
      <c r="U48" s="24" t="str">
        <f>IF(D48="","",IF(D48&gt;F48,"A",IF(D48=F48,"B","C")))</f>
        <v>C</v>
      </c>
      <c r="V48" s="24" t="str">
        <f>IF(G48="","",IF(G48&gt;I48,"A",IF(G48=I48,"B","C")))</f>
        <v>A</v>
      </c>
      <c r="W48" s="25" t="str">
        <f>IF(M48="","",IF(M48&gt;O48,"A",IF(M48=O48,"B","C")))</f>
        <v>A</v>
      </c>
      <c r="X48" s="77">
        <v>2</v>
      </c>
    </row>
    <row r="49" spans="2:24" ht="14.25" thickBot="1">
      <c r="B49" s="1">
        <v>4</v>
      </c>
      <c r="C49" s="26" t="s">
        <v>366</v>
      </c>
      <c r="D49" s="27">
        <v>0</v>
      </c>
      <c r="E49" s="28" t="s">
        <v>3</v>
      </c>
      <c r="F49" s="29">
        <v>14</v>
      </c>
      <c r="G49" s="30">
        <v>3</v>
      </c>
      <c r="H49" s="28" t="s">
        <v>3</v>
      </c>
      <c r="I49" s="29">
        <v>6</v>
      </c>
      <c r="J49" s="30">
        <v>1</v>
      </c>
      <c r="K49" s="28" t="s">
        <v>3</v>
      </c>
      <c r="L49" s="29">
        <v>4</v>
      </c>
      <c r="M49" s="281"/>
      <c r="N49" s="282"/>
      <c r="O49" s="283"/>
      <c r="P49" s="31">
        <f>R49*3+T49</f>
        <v>0</v>
      </c>
      <c r="Q49" s="31">
        <f>(D49+G49+J49)-(F49+I49+L49)</f>
        <v>-20</v>
      </c>
      <c r="R49" s="78">
        <f>COUNTIF(U49:W49,"A")</f>
        <v>0</v>
      </c>
      <c r="S49" s="78">
        <f>COUNTIF(U49:W49,"C")</f>
        <v>3</v>
      </c>
      <c r="T49" s="78">
        <f>COUNTIF(U49:W49,"B")</f>
        <v>0</v>
      </c>
      <c r="U49" s="31" t="str">
        <f>IF(D49="","",IF(D49&gt;F49,"A",IF(D49=F49,"B","C")))</f>
        <v>C</v>
      </c>
      <c r="V49" s="31" t="str">
        <f>IF(G49="","",IF(G49&gt;I49,"A",IF(G49=I49,"B","C")))</f>
        <v>C</v>
      </c>
      <c r="W49" s="32" t="str">
        <f>IF(J49="","",IF(J49&gt;L49,"A",IF(J49=L49,"B","C")))</f>
        <v>C</v>
      </c>
      <c r="X49" s="79">
        <v>4</v>
      </c>
    </row>
    <row r="50" spans="2:24" ht="13.5">
      <c r="B50" s="1"/>
      <c r="C50" s="33"/>
      <c r="V50" s="1"/>
      <c r="W50" s="6"/>
      <c r="X50" s="6"/>
    </row>
    <row r="51" spans="2:24" ht="14.25" thickBot="1">
      <c r="B51" s="1"/>
      <c r="V51" s="1"/>
      <c r="W51" s="6"/>
      <c r="X51" s="6"/>
    </row>
    <row r="52" spans="2:24" ht="14.25" thickBot="1">
      <c r="B52" s="1"/>
      <c r="C52" s="201" t="s">
        <v>369</v>
      </c>
      <c r="D52" s="284" t="str">
        <f>C53</f>
        <v>横浜清陵総合</v>
      </c>
      <c r="E52" s="285"/>
      <c r="F52" s="286"/>
      <c r="G52" s="284" t="str">
        <f>C54</f>
        <v>港　　北</v>
      </c>
      <c r="H52" s="285"/>
      <c r="I52" s="286"/>
      <c r="J52" s="284" t="str">
        <f>C55</f>
        <v>柏　　陽</v>
      </c>
      <c r="K52" s="285"/>
      <c r="L52" s="286"/>
      <c r="M52" s="284" t="str">
        <f>C56</f>
        <v>永　　谷</v>
      </c>
      <c r="N52" s="285"/>
      <c r="O52" s="286"/>
      <c r="P52" s="10" t="s">
        <v>1</v>
      </c>
      <c r="Q52" s="10" t="s">
        <v>76</v>
      </c>
      <c r="R52" s="11" t="s">
        <v>77</v>
      </c>
      <c r="S52" s="11" t="s">
        <v>78</v>
      </c>
      <c r="T52" s="11" t="s">
        <v>79</v>
      </c>
      <c r="U52" s="11"/>
      <c r="V52" s="11"/>
      <c r="W52" s="12"/>
      <c r="X52" s="74" t="s">
        <v>2</v>
      </c>
    </row>
    <row r="53" spans="2:24" ht="14.25" thickTop="1">
      <c r="B53" s="1">
        <v>1</v>
      </c>
      <c r="C53" s="262" t="s">
        <v>370</v>
      </c>
      <c r="D53" s="275"/>
      <c r="E53" s="276"/>
      <c r="F53" s="277"/>
      <c r="G53" s="14">
        <v>7</v>
      </c>
      <c r="H53" s="15" t="s">
        <v>9</v>
      </c>
      <c r="I53" s="16">
        <v>4</v>
      </c>
      <c r="J53" s="14">
        <v>0</v>
      </c>
      <c r="K53" s="15" t="s">
        <v>9</v>
      </c>
      <c r="L53" s="16">
        <v>1</v>
      </c>
      <c r="M53" s="14">
        <v>2</v>
      </c>
      <c r="N53" s="15" t="s">
        <v>9</v>
      </c>
      <c r="O53" s="17">
        <v>1</v>
      </c>
      <c r="P53" s="18">
        <f>R53*3+T53</f>
        <v>6</v>
      </c>
      <c r="Q53" s="18">
        <f>(G53+J53+M53)-(I53+L53+O53)</f>
        <v>3</v>
      </c>
      <c r="R53" s="17">
        <f>COUNTIF(U53:W53,"A")</f>
        <v>2</v>
      </c>
      <c r="S53" s="17">
        <f>COUNTIF(U53:W53,"C")</f>
        <v>1</v>
      </c>
      <c r="T53" s="17">
        <f>COUNTIF(U53:W53,"B")</f>
        <v>0</v>
      </c>
      <c r="U53" s="18" t="str">
        <f>IF(G53="","",IF(G53&gt;I53,"A",IF(G53=I53,"B","C")))</f>
        <v>A</v>
      </c>
      <c r="V53" s="18" t="str">
        <f>IF(J53="","",IF(J53&gt;L53,"A",IF(J53=L53,"B","C")))</f>
        <v>C</v>
      </c>
      <c r="W53" s="75" t="str">
        <f>IF(M53="","",IF(M53&gt;O53,"A",IF(M53=O53,"B","C")))</f>
        <v>A</v>
      </c>
      <c r="X53" s="76">
        <v>2</v>
      </c>
    </row>
    <row r="54" spans="2:24" ht="13.5">
      <c r="B54" s="1">
        <v>2</v>
      </c>
      <c r="C54" s="13" t="s">
        <v>371</v>
      </c>
      <c r="D54" s="19">
        <v>4</v>
      </c>
      <c r="E54" s="20" t="s">
        <v>5</v>
      </c>
      <c r="F54" s="21">
        <v>7</v>
      </c>
      <c r="G54" s="278"/>
      <c r="H54" s="279"/>
      <c r="I54" s="280"/>
      <c r="J54" s="22">
        <v>8</v>
      </c>
      <c r="K54" s="20" t="s">
        <v>5</v>
      </c>
      <c r="L54" s="21">
        <v>16</v>
      </c>
      <c r="M54" s="22">
        <v>3</v>
      </c>
      <c r="N54" s="20" t="s">
        <v>5</v>
      </c>
      <c r="O54" s="23">
        <v>12</v>
      </c>
      <c r="P54" s="24">
        <f>R54*3+T54</f>
        <v>0</v>
      </c>
      <c r="Q54" s="24">
        <f>(D54+J54+M54)-(F54+L54+O54)</f>
        <v>-20</v>
      </c>
      <c r="R54" s="23">
        <f>COUNTIF(U54:W54,"A")</f>
        <v>0</v>
      </c>
      <c r="S54" s="23">
        <f>COUNTIF(U54:W54,"C")</f>
        <v>3</v>
      </c>
      <c r="T54" s="23">
        <f>COUNTIF(U54:W54,"B")</f>
        <v>0</v>
      </c>
      <c r="U54" s="24" t="str">
        <f>IF(D54="","",IF(D54&gt;F54,"A",IF(D54=F54,"B","C")))</f>
        <v>C</v>
      </c>
      <c r="V54" s="24" t="str">
        <f>IF(J54="","",IF(J54&gt;L54,"A",IF(J54=L54,"B","C")))</f>
        <v>C</v>
      </c>
      <c r="W54" s="25" t="str">
        <f>IF(M54="","",IF(M54&gt;O54,"A",IF(M54=O54,"B","C")))</f>
        <v>C</v>
      </c>
      <c r="X54" s="77">
        <v>4</v>
      </c>
    </row>
    <row r="55" spans="2:24" ht="13.5">
      <c r="B55" s="1">
        <v>3</v>
      </c>
      <c r="C55" s="262" t="s">
        <v>372</v>
      </c>
      <c r="D55" s="19">
        <v>1</v>
      </c>
      <c r="E55" s="20" t="s">
        <v>3</v>
      </c>
      <c r="F55" s="21">
        <v>0</v>
      </c>
      <c r="G55" s="22">
        <v>16</v>
      </c>
      <c r="H55" s="20" t="s">
        <v>3</v>
      </c>
      <c r="I55" s="21">
        <v>8</v>
      </c>
      <c r="J55" s="278"/>
      <c r="K55" s="279"/>
      <c r="L55" s="280"/>
      <c r="M55" s="22">
        <v>2</v>
      </c>
      <c r="N55" s="20" t="s">
        <v>3</v>
      </c>
      <c r="O55" s="23">
        <v>0</v>
      </c>
      <c r="P55" s="24">
        <f>R55*3+T55</f>
        <v>9</v>
      </c>
      <c r="Q55" s="24">
        <f>(D55+G55+M55)-(F55+I55+O55)</f>
        <v>11</v>
      </c>
      <c r="R55" s="23">
        <f>COUNTIF(U55:W55,"A")</f>
        <v>3</v>
      </c>
      <c r="S55" s="23">
        <f>COUNTIF(U55:W55,"C")</f>
        <v>0</v>
      </c>
      <c r="T55" s="23">
        <f>COUNTIF(U55:W55,"B")</f>
        <v>0</v>
      </c>
      <c r="U55" s="24" t="str">
        <f>IF(D55="","",IF(D55&gt;F55,"A",IF(D55=F55,"B","C")))</f>
        <v>A</v>
      </c>
      <c r="V55" s="24" t="str">
        <f>IF(G55="","",IF(G55&gt;I55,"A",IF(G55=I55,"B","C")))</f>
        <v>A</v>
      </c>
      <c r="W55" s="25" t="str">
        <f>IF(M55="","",IF(M55&gt;O55,"A",IF(M55=O55,"B","C")))</f>
        <v>A</v>
      </c>
      <c r="X55" s="77">
        <v>1</v>
      </c>
    </row>
    <row r="56" spans="2:24" ht="14.25" thickBot="1">
      <c r="B56" s="1">
        <v>4</v>
      </c>
      <c r="C56" s="26" t="s">
        <v>373</v>
      </c>
      <c r="D56" s="27">
        <v>1</v>
      </c>
      <c r="E56" s="28" t="s">
        <v>10</v>
      </c>
      <c r="F56" s="29">
        <v>2</v>
      </c>
      <c r="G56" s="30">
        <v>12</v>
      </c>
      <c r="H56" s="28" t="s">
        <v>10</v>
      </c>
      <c r="I56" s="29">
        <v>3</v>
      </c>
      <c r="J56" s="30">
        <v>0</v>
      </c>
      <c r="K56" s="28" t="s">
        <v>10</v>
      </c>
      <c r="L56" s="29">
        <v>2</v>
      </c>
      <c r="M56" s="281"/>
      <c r="N56" s="282"/>
      <c r="O56" s="283"/>
      <c r="P56" s="31">
        <f>R56*3+T56</f>
        <v>3</v>
      </c>
      <c r="Q56" s="31">
        <f>(D56+G56+J56)-(F56+I56+L56)</f>
        <v>6</v>
      </c>
      <c r="R56" s="78">
        <f>COUNTIF(U56:W56,"A")</f>
        <v>1</v>
      </c>
      <c r="S56" s="78">
        <f>COUNTIF(U56:W56,"C")</f>
        <v>2</v>
      </c>
      <c r="T56" s="78">
        <f>COUNTIF(U56:W56,"B")</f>
        <v>0</v>
      </c>
      <c r="U56" s="31" t="str">
        <f>IF(D56="","",IF(D56&gt;F56,"A",IF(D56=F56,"B","C")))</f>
        <v>C</v>
      </c>
      <c r="V56" s="31" t="str">
        <f>IF(G56="","",IF(G56&gt;I56,"A",IF(G56=I56,"B","C")))</f>
        <v>A</v>
      </c>
      <c r="W56" s="32" t="str">
        <f>IF(J56="","",IF(J56&gt;L56,"A",IF(J56=L56,"B","C")))</f>
        <v>C</v>
      </c>
      <c r="X56" s="79">
        <v>3</v>
      </c>
    </row>
    <row r="57" spans="2:24" ht="13.5">
      <c r="B57" s="1"/>
      <c r="C57" s="33"/>
      <c r="V57" s="1"/>
      <c r="W57" s="6"/>
      <c r="X57" s="6"/>
    </row>
    <row r="58" spans="2:24" ht="14.25" thickBot="1">
      <c r="B58" s="1"/>
      <c r="V58" s="1"/>
      <c r="W58" s="6"/>
      <c r="X58" s="6"/>
    </row>
    <row r="59" spans="2:24" ht="14.25" thickBot="1">
      <c r="B59" s="1"/>
      <c r="C59" s="9" t="s">
        <v>374</v>
      </c>
      <c r="D59" s="284" t="str">
        <f>C60</f>
        <v>鶴見大附</v>
      </c>
      <c r="E59" s="285"/>
      <c r="F59" s="286"/>
      <c r="G59" s="304" t="str">
        <f>C61</f>
        <v>釜利谷・横須賀明光</v>
      </c>
      <c r="H59" s="305"/>
      <c r="I59" s="269"/>
      <c r="J59" s="284" t="str">
        <f>C62</f>
        <v>磯 子 工</v>
      </c>
      <c r="K59" s="285"/>
      <c r="L59" s="286"/>
      <c r="M59" s="284" t="str">
        <f>C63</f>
        <v>岸　　根</v>
      </c>
      <c r="N59" s="285"/>
      <c r="O59" s="286"/>
      <c r="P59" s="10" t="s">
        <v>1</v>
      </c>
      <c r="Q59" s="10" t="s">
        <v>76</v>
      </c>
      <c r="R59" s="11" t="s">
        <v>77</v>
      </c>
      <c r="S59" s="11" t="s">
        <v>78</v>
      </c>
      <c r="T59" s="11" t="s">
        <v>79</v>
      </c>
      <c r="U59" s="11"/>
      <c r="V59" s="11"/>
      <c r="W59" s="12"/>
      <c r="X59" s="74" t="s">
        <v>2</v>
      </c>
    </row>
    <row r="60" spans="2:24" ht="14.25" thickTop="1">
      <c r="B60" s="1">
        <v>1</v>
      </c>
      <c r="C60" s="262" t="s">
        <v>375</v>
      </c>
      <c r="D60" s="275"/>
      <c r="E60" s="276"/>
      <c r="F60" s="277"/>
      <c r="G60" s="14">
        <v>8</v>
      </c>
      <c r="H60" s="15" t="s">
        <v>11</v>
      </c>
      <c r="I60" s="16">
        <v>1</v>
      </c>
      <c r="J60" s="14">
        <v>11</v>
      </c>
      <c r="K60" s="15" t="s">
        <v>11</v>
      </c>
      <c r="L60" s="16">
        <v>1</v>
      </c>
      <c r="M60" s="14">
        <v>1</v>
      </c>
      <c r="N60" s="15" t="s">
        <v>11</v>
      </c>
      <c r="O60" s="17">
        <v>2</v>
      </c>
      <c r="P60" s="18">
        <f>R60*3+T60</f>
        <v>6</v>
      </c>
      <c r="Q60" s="18">
        <f>(G60+J60+M60)-(I60+L60+O60)</f>
        <v>16</v>
      </c>
      <c r="R60" s="17">
        <f>COUNTIF(U60:W60,"A")</f>
        <v>2</v>
      </c>
      <c r="S60" s="17">
        <f>COUNTIF(U60:W60,"C")</f>
        <v>1</v>
      </c>
      <c r="T60" s="17">
        <f>COUNTIF(U60:W60,"B")</f>
        <v>0</v>
      </c>
      <c r="U60" s="18" t="str">
        <f>IF(G60="","",IF(G60&gt;I60,"A",IF(G60=I60,"B","C")))</f>
        <v>A</v>
      </c>
      <c r="V60" s="18" t="str">
        <f>IF(J60="","",IF(J60&gt;L60,"A",IF(J60=L60,"B","C")))</f>
        <v>A</v>
      </c>
      <c r="W60" s="75" t="str">
        <f>IF(M60="","",IF(M60&gt;O60,"A",IF(M60=O60,"B","C")))</f>
        <v>C</v>
      </c>
      <c r="X60" s="76">
        <v>1</v>
      </c>
    </row>
    <row r="61" spans="2:24" ht="13.5">
      <c r="B61" s="1">
        <v>2</v>
      </c>
      <c r="C61" s="229" t="s">
        <v>376</v>
      </c>
      <c r="D61" s="19">
        <v>1</v>
      </c>
      <c r="E61" s="20" t="s">
        <v>8</v>
      </c>
      <c r="F61" s="21">
        <v>8</v>
      </c>
      <c r="G61" s="278"/>
      <c r="H61" s="279"/>
      <c r="I61" s="280"/>
      <c r="J61" s="22">
        <v>3</v>
      </c>
      <c r="K61" s="20" t="s">
        <v>8</v>
      </c>
      <c r="L61" s="21">
        <v>11</v>
      </c>
      <c r="M61" s="22">
        <v>1</v>
      </c>
      <c r="N61" s="20" t="s">
        <v>8</v>
      </c>
      <c r="O61" s="23">
        <v>6</v>
      </c>
      <c r="P61" s="24">
        <f>R61*3+T61</f>
        <v>0</v>
      </c>
      <c r="Q61" s="24">
        <f>(D61+J61+M61)-(F61+L61+O61)</f>
        <v>-20</v>
      </c>
      <c r="R61" s="23">
        <f>COUNTIF(U61:W61,"A")</f>
        <v>0</v>
      </c>
      <c r="S61" s="23">
        <f>COUNTIF(U61:W61,"C")</f>
        <v>3</v>
      </c>
      <c r="T61" s="23">
        <f>COUNTIF(U61:W61,"B")</f>
        <v>0</v>
      </c>
      <c r="U61" s="24" t="str">
        <f>IF(D61="","",IF(D61&gt;F61,"A",IF(D61=F61,"B","C")))</f>
        <v>C</v>
      </c>
      <c r="V61" s="24" t="str">
        <f>IF(J61="","",IF(J61&gt;L61,"A",IF(J61=L61,"B","C")))</f>
        <v>C</v>
      </c>
      <c r="W61" s="25" t="str">
        <f>IF(M61="","",IF(M61&gt;O61,"A",IF(M61=O61,"B","C")))</f>
        <v>C</v>
      </c>
      <c r="X61" s="77">
        <v>4</v>
      </c>
    </row>
    <row r="62" spans="2:24" ht="13.5">
      <c r="B62" s="1">
        <v>3</v>
      </c>
      <c r="C62" s="13" t="s">
        <v>378</v>
      </c>
      <c r="D62" s="19">
        <v>1</v>
      </c>
      <c r="E62" s="20" t="s">
        <v>12</v>
      </c>
      <c r="F62" s="21">
        <v>11</v>
      </c>
      <c r="G62" s="22">
        <v>11</v>
      </c>
      <c r="H62" s="20" t="s">
        <v>12</v>
      </c>
      <c r="I62" s="21">
        <v>3</v>
      </c>
      <c r="J62" s="278"/>
      <c r="K62" s="279"/>
      <c r="L62" s="280"/>
      <c r="M62" s="22">
        <v>6</v>
      </c>
      <c r="N62" s="20" t="s">
        <v>12</v>
      </c>
      <c r="O62" s="23">
        <v>4</v>
      </c>
      <c r="P62" s="24">
        <f>R62*3+T62</f>
        <v>6</v>
      </c>
      <c r="Q62" s="24">
        <f>(D62+G62+M62)-(F62+I62+O62)</f>
        <v>0</v>
      </c>
      <c r="R62" s="23">
        <f>COUNTIF(U62:W62,"A")</f>
        <v>2</v>
      </c>
      <c r="S62" s="23">
        <f>COUNTIF(U62:W62,"C")</f>
        <v>1</v>
      </c>
      <c r="T62" s="23">
        <f>COUNTIF(U62:W62,"B")</f>
        <v>0</v>
      </c>
      <c r="U62" s="24" t="str">
        <f>IF(D62="","",IF(D62&gt;F62,"A",IF(D62=F62,"B","C")))</f>
        <v>C</v>
      </c>
      <c r="V62" s="24" t="str">
        <f>IF(G62="","",IF(G62&gt;I62,"A",IF(G62=I62,"B","C")))</f>
        <v>A</v>
      </c>
      <c r="W62" s="25" t="str">
        <f>IF(M62="","",IF(M62&gt;O62,"A",IF(M62=O62,"B","C")))</f>
        <v>A</v>
      </c>
      <c r="X62" s="77">
        <v>3</v>
      </c>
    </row>
    <row r="63" spans="2:24" ht="14.25" thickBot="1">
      <c r="B63" s="1">
        <v>4</v>
      </c>
      <c r="C63" s="263" t="s">
        <v>377</v>
      </c>
      <c r="D63" s="27">
        <v>2</v>
      </c>
      <c r="E63" s="28" t="s">
        <v>8</v>
      </c>
      <c r="F63" s="29">
        <v>1</v>
      </c>
      <c r="G63" s="30">
        <v>6</v>
      </c>
      <c r="H63" s="28" t="s">
        <v>8</v>
      </c>
      <c r="I63" s="29">
        <v>1</v>
      </c>
      <c r="J63" s="30">
        <v>4</v>
      </c>
      <c r="K63" s="28" t="s">
        <v>8</v>
      </c>
      <c r="L63" s="29">
        <v>6</v>
      </c>
      <c r="M63" s="281"/>
      <c r="N63" s="282"/>
      <c r="O63" s="283"/>
      <c r="P63" s="31">
        <f>R63*3+T63</f>
        <v>6</v>
      </c>
      <c r="Q63" s="31">
        <f>(D63+G63+J63)-(F63+I63+L63)</f>
        <v>4</v>
      </c>
      <c r="R63" s="78">
        <f>COUNTIF(U63:W63,"A")</f>
        <v>2</v>
      </c>
      <c r="S63" s="78">
        <f>COUNTIF(U63:W63,"C")</f>
        <v>1</v>
      </c>
      <c r="T63" s="78">
        <f>COUNTIF(U63:W63,"B")</f>
        <v>0</v>
      </c>
      <c r="U63" s="31" t="str">
        <f>IF(D63="","",IF(D63&gt;F63,"A",IF(D63=F63,"B","C")))</f>
        <v>A</v>
      </c>
      <c r="V63" s="31" t="str">
        <f>IF(G63="","",IF(G63&gt;I63,"A",IF(G63=I63,"B","C")))</f>
        <v>A</v>
      </c>
      <c r="W63" s="32" t="str">
        <f>IF(J63="","",IF(J63&gt;L63,"A",IF(J63=L63,"B","C")))</f>
        <v>C</v>
      </c>
      <c r="X63" s="79">
        <v>2</v>
      </c>
    </row>
    <row r="64" spans="2:24" ht="13.5">
      <c r="B64" s="1"/>
      <c r="C64" s="33"/>
      <c r="V64" s="1"/>
      <c r="W64" s="6"/>
      <c r="X64" s="6"/>
    </row>
    <row r="65" spans="2:24" ht="14.25" thickBot="1">
      <c r="B65" s="1"/>
      <c r="V65" s="1"/>
      <c r="W65" s="6"/>
      <c r="X65" s="6"/>
    </row>
    <row r="66" spans="2:24" ht="14.25" thickBot="1">
      <c r="B66" s="1"/>
      <c r="C66" s="9" t="s">
        <v>379</v>
      </c>
      <c r="D66" s="284" t="str">
        <f>C67</f>
        <v>桜　　丘</v>
      </c>
      <c r="E66" s="285"/>
      <c r="F66" s="286"/>
      <c r="G66" s="284" t="str">
        <f>C68</f>
        <v>白　　山</v>
      </c>
      <c r="H66" s="285"/>
      <c r="I66" s="286"/>
      <c r="J66" s="284" t="str">
        <f>C69</f>
        <v>浅　　野</v>
      </c>
      <c r="K66" s="285"/>
      <c r="L66" s="286"/>
      <c r="M66" s="284" t="str">
        <f>C70</f>
        <v>橘 学 苑</v>
      </c>
      <c r="N66" s="285"/>
      <c r="O66" s="286"/>
      <c r="P66" s="10" t="s">
        <v>1</v>
      </c>
      <c r="Q66" s="10" t="s">
        <v>76</v>
      </c>
      <c r="R66" s="11" t="s">
        <v>77</v>
      </c>
      <c r="S66" s="11" t="s">
        <v>78</v>
      </c>
      <c r="T66" s="11" t="s">
        <v>79</v>
      </c>
      <c r="U66" s="11"/>
      <c r="V66" s="11"/>
      <c r="W66" s="12"/>
      <c r="X66" s="74" t="s">
        <v>2</v>
      </c>
    </row>
    <row r="67" spans="2:24" ht="14.25" thickTop="1">
      <c r="B67" s="1">
        <v>1</v>
      </c>
      <c r="C67" s="13" t="s">
        <v>380</v>
      </c>
      <c r="D67" s="275"/>
      <c r="E67" s="276"/>
      <c r="F67" s="277"/>
      <c r="G67" s="14">
        <v>11</v>
      </c>
      <c r="H67" s="15" t="s">
        <v>3</v>
      </c>
      <c r="I67" s="16">
        <v>13</v>
      </c>
      <c r="J67" s="14">
        <v>3</v>
      </c>
      <c r="K67" s="15" t="s">
        <v>3</v>
      </c>
      <c r="L67" s="16">
        <v>4</v>
      </c>
      <c r="M67" s="14">
        <v>1</v>
      </c>
      <c r="N67" s="15" t="s">
        <v>3</v>
      </c>
      <c r="O67" s="17">
        <v>2</v>
      </c>
      <c r="P67" s="18">
        <f>R67*3+T67</f>
        <v>0</v>
      </c>
      <c r="Q67" s="18">
        <f>(G67+J67+M67)-(I67+L67+O67)</f>
        <v>-4</v>
      </c>
      <c r="R67" s="17">
        <f>COUNTIF(U67:W67,"A")</f>
        <v>0</v>
      </c>
      <c r="S67" s="17">
        <f>COUNTIF(U67:W67,"C")</f>
        <v>3</v>
      </c>
      <c r="T67" s="17">
        <f>COUNTIF(U67:W67,"B")</f>
        <v>0</v>
      </c>
      <c r="U67" s="18" t="str">
        <f>IF(G67="","",IF(G67&gt;I67,"A",IF(G67=I67,"B","C")))</f>
        <v>C</v>
      </c>
      <c r="V67" s="18" t="str">
        <f>IF(J67="","",IF(J67&gt;L67,"A",IF(J67=L67,"B","C")))</f>
        <v>C</v>
      </c>
      <c r="W67" s="75" t="str">
        <f>IF(M67="","",IF(M67&gt;O67,"A",IF(M67=O67,"B","C")))</f>
        <v>C</v>
      </c>
      <c r="X67" s="76">
        <v>4</v>
      </c>
    </row>
    <row r="68" spans="2:24" ht="13.5">
      <c r="B68" s="1">
        <v>2</v>
      </c>
      <c r="C68" s="262" t="s">
        <v>381</v>
      </c>
      <c r="D68" s="19">
        <v>13</v>
      </c>
      <c r="E68" s="20" t="s">
        <v>10</v>
      </c>
      <c r="F68" s="21">
        <v>11</v>
      </c>
      <c r="G68" s="278"/>
      <c r="H68" s="279"/>
      <c r="I68" s="280"/>
      <c r="J68" s="22">
        <v>4</v>
      </c>
      <c r="K68" s="20" t="s">
        <v>10</v>
      </c>
      <c r="L68" s="21">
        <v>1</v>
      </c>
      <c r="M68" s="22">
        <v>0</v>
      </c>
      <c r="N68" s="20" t="s">
        <v>10</v>
      </c>
      <c r="O68" s="23">
        <v>7</v>
      </c>
      <c r="P68" s="24">
        <f>R68*3+T68</f>
        <v>6</v>
      </c>
      <c r="Q68" s="24">
        <f>(D68+J68+M68)-(F68+L68+O68)</f>
        <v>-2</v>
      </c>
      <c r="R68" s="23">
        <f>COUNTIF(U68:W68,"A")</f>
        <v>2</v>
      </c>
      <c r="S68" s="23">
        <f>COUNTIF(U68:W68,"C")</f>
        <v>1</v>
      </c>
      <c r="T68" s="23">
        <f>COUNTIF(U68:W68,"B")</f>
        <v>0</v>
      </c>
      <c r="U68" s="24" t="str">
        <f>IF(D68="","",IF(D68&gt;F68,"A",IF(D68=F68,"B","C")))</f>
        <v>A</v>
      </c>
      <c r="V68" s="24" t="str">
        <f>IF(J68="","",IF(J68&gt;L68,"A",IF(J68=L68,"B","C")))</f>
        <v>A</v>
      </c>
      <c r="W68" s="25" t="str">
        <f>IF(M68="","",IF(M68&gt;O68,"A",IF(M68=O68,"B","C")))</f>
        <v>C</v>
      </c>
      <c r="X68" s="77">
        <v>2</v>
      </c>
    </row>
    <row r="69" spans="2:24" ht="13.5">
      <c r="B69" s="1">
        <v>3</v>
      </c>
      <c r="C69" s="13" t="s">
        <v>382</v>
      </c>
      <c r="D69" s="19">
        <v>4</v>
      </c>
      <c r="E69" s="20" t="s">
        <v>13</v>
      </c>
      <c r="F69" s="21">
        <v>3</v>
      </c>
      <c r="G69" s="22">
        <v>1</v>
      </c>
      <c r="H69" s="20" t="s">
        <v>13</v>
      </c>
      <c r="I69" s="21">
        <v>4</v>
      </c>
      <c r="J69" s="278"/>
      <c r="K69" s="279"/>
      <c r="L69" s="280"/>
      <c r="M69" s="22">
        <v>4</v>
      </c>
      <c r="N69" s="20" t="s">
        <v>13</v>
      </c>
      <c r="O69" s="23">
        <v>14</v>
      </c>
      <c r="P69" s="24">
        <f>R69*3+T69</f>
        <v>3</v>
      </c>
      <c r="Q69" s="24">
        <f>(D69+G69+M69)-(F69+I69+O69)</f>
        <v>-12</v>
      </c>
      <c r="R69" s="23">
        <f>COUNTIF(U69:W69,"A")</f>
        <v>1</v>
      </c>
      <c r="S69" s="23">
        <f>COUNTIF(U69:W69,"C")</f>
        <v>2</v>
      </c>
      <c r="T69" s="23">
        <f>COUNTIF(U69:W69,"B")</f>
        <v>0</v>
      </c>
      <c r="U69" s="24" t="str">
        <f>IF(D69="","",IF(D69&gt;F69,"A",IF(D69=F69,"B","C")))</f>
        <v>A</v>
      </c>
      <c r="V69" s="24" t="str">
        <f>IF(G69="","",IF(G69&gt;I69,"A",IF(G69=I69,"B","C")))</f>
        <v>C</v>
      </c>
      <c r="W69" s="25" t="str">
        <f>IF(M69="","",IF(M69&gt;O69,"A",IF(M69=O69,"B","C")))</f>
        <v>C</v>
      </c>
      <c r="X69" s="77">
        <v>3</v>
      </c>
    </row>
    <row r="70" spans="2:24" ht="14.25" thickBot="1">
      <c r="B70" s="1">
        <v>4</v>
      </c>
      <c r="C70" s="263" t="s">
        <v>383</v>
      </c>
      <c r="D70" s="27">
        <v>2</v>
      </c>
      <c r="E70" s="28" t="s">
        <v>3</v>
      </c>
      <c r="F70" s="29">
        <v>1</v>
      </c>
      <c r="G70" s="30">
        <v>7</v>
      </c>
      <c r="H70" s="28" t="s">
        <v>3</v>
      </c>
      <c r="I70" s="29">
        <v>0</v>
      </c>
      <c r="J70" s="30">
        <v>14</v>
      </c>
      <c r="K70" s="28" t="s">
        <v>3</v>
      </c>
      <c r="L70" s="29">
        <v>4</v>
      </c>
      <c r="M70" s="281"/>
      <c r="N70" s="282"/>
      <c r="O70" s="283"/>
      <c r="P70" s="31">
        <f>R70*3+T70</f>
        <v>9</v>
      </c>
      <c r="Q70" s="31">
        <f>(D70+G70+J70)-(F70+I70+L70)</f>
        <v>18</v>
      </c>
      <c r="R70" s="78">
        <f>COUNTIF(U70:W70,"A")</f>
        <v>3</v>
      </c>
      <c r="S70" s="78">
        <f>COUNTIF(U70:W70,"C")</f>
        <v>0</v>
      </c>
      <c r="T70" s="78">
        <f>COUNTIF(U70:W70,"B")</f>
        <v>0</v>
      </c>
      <c r="U70" s="31" t="str">
        <f>IF(D70="","",IF(D70&gt;F70,"A",IF(D70=F70,"B","C")))</f>
        <v>A</v>
      </c>
      <c r="V70" s="31" t="str">
        <f>IF(G70="","",IF(G70&gt;I70,"A",IF(G70=I70,"B","C")))</f>
        <v>A</v>
      </c>
      <c r="W70" s="32" t="str">
        <f>IF(J70="","",IF(J70&gt;L70,"A",IF(J70=L70,"B","C")))</f>
        <v>A</v>
      </c>
      <c r="X70" s="79">
        <v>1</v>
      </c>
    </row>
    <row r="71" ht="13.5">
      <c r="C71" s="33"/>
    </row>
    <row r="72" ht="14.25" thickBot="1"/>
    <row r="73" spans="2:24" ht="14.25" thickBot="1">
      <c r="B73" s="1"/>
      <c r="C73" s="9" t="s">
        <v>384</v>
      </c>
      <c r="D73" s="284" t="str">
        <f>C74</f>
        <v>日　　大</v>
      </c>
      <c r="E73" s="285"/>
      <c r="F73" s="286"/>
      <c r="G73" s="284" t="str">
        <f>C75</f>
        <v>金　　沢</v>
      </c>
      <c r="H73" s="285"/>
      <c r="I73" s="286"/>
      <c r="J73" s="284" t="str">
        <f>C76</f>
        <v>東</v>
      </c>
      <c r="K73" s="285"/>
      <c r="L73" s="286"/>
      <c r="M73" s="284" t="str">
        <f>C77</f>
        <v>横浜翠陵</v>
      </c>
      <c r="N73" s="285"/>
      <c r="O73" s="286"/>
      <c r="P73" s="10" t="s">
        <v>1</v>
      </c>
      <c r="Q73" s="10" t="s">
        <v>76</v>
      </c>
      <c r="R73" s="11" t="s">
        <v>77</v>
      </c>
      <c r="S73" s="11" t="s">
        <v>78</v>
      </c>
      <c r="T73" s="11" t="s">
        <v>79</v>
      </c>
      <c r="U73" s="11"/>
      <c r="V73" s="11"/>
      <c r="W73" s="12"/>
      <c r="X73" s="74" t="s">
        <v>2</v>
      </c>
    </row>
    <row r="74" spans="2:24" ht="14.25" thickTop="1">
      <c r="B74" s="1">
        <v>1</v>
      </c>
      <c r="C74" s="262" t="s">
        <v>387</v>
      </c>
      <c r="D74" s="275"/>
      <c r="E74" s="276"/>
      <c r="F74" s="277"/>
      <c r="G74" s="14">
        <v>10</v>
      </c>
      <c r="H74" s="15" t="s">
        <v>3</v>
      </c>
      <c r="I74" s="16">
        <v>0</v>
      </c>
      <c r="J74" s="14">
        <v>11</v>
      </c>
      <c r="K74" s="15" t="s">
        <v>3</v>
      </c>
      <c r="L74" s="16">
        <v>1</v>
      </c>
      <c r="M74" s="14">
        <v>11</v>
      </c>
      <c r="N74" s="15" t="s">
        <v>3</v>
      </c>
      <c r="O74" s="17">
        <v>0</v>
      </c>
      <c r="P74" s="18">
        <f>R74*3+T74</f>
        <v>9</v>
      </c>
      <c r="Q74" s="18">
        <f>(G74+J74+M74)-(I74+L74+O74)</f>
        <v>31</v>
      </c>
      <c r="R74" s="17">
        <f>COUNTIF(U74:W74,"A")</f>
        <v>3</v>
      </c>
      <c r="S74" s="17">
        <f>COUNTIF(U74:W74,"C")</f>
        <v>0</v>
      </c>
      <c r="T74" s="17">
        <f>COUNTIF(U74:W74,"B")</f>
        <v>0</v>
      </c>
      <c r="U74" s="18" t="str">
        <f>IF(G74="","",IF(G74&gt;I74,"A",IF(G74=I74,"B","C")))</f>
        <v>A</v>
      </c>
      <c r="V74" s="18" t="str">
        <f>IF(J74="","",IF(J74&gt;L74,"A",IF(J74=L74,"B","C")))</f>
        <v>A</v>
      </c>
      <c r="W74" s="75" t="str">
        <f>IF(M74="","",IF(M74&gt;O74,"A",IF(M74=O74,"B","C")))</f>
        <v>A</v>
      </c>
      <c r="X74" s="76">
        <v>1</v>
      </c>
    </row>
    <row r="75" spans="2:24" ht="13.5">
      <c r="B75" s="1">
        <v>2</v>
      </c>
      <c r="C75" s="262" t="s">
        <v>388</v>
      </c>
      <c r="D75" s="19">
        <v>0</v>
      </c>
      <c r="E75" s="20" t="s">
        <v>4</v>
      </c>
      <c r="F75" s="21">
        <v>10</v>
      </c>
      <c r="G75" s="278"/>
      <c r="H75" s="279"/>
      <c r="I75" s="280"/>
      <c r="J75" s="22">
        <v>12</v>
      </c>
      <c r="K75" s="20" t="s">
        <v>4</v>
      </c>
      <c r="L75" s="21">
        <v>2</v>
      </c>
      <c r="M75" s="22">
        <v>7</v>
      </c>
      <c r="N75" s="20" t="s">
        <v>4</v>
      </c>
      <c r="O75" s="23">
        <v>0</v>
      </c>
      <c r="P75" s="24">
        <f>R75*3+T75</f>
        <v>6</v>
      </c>
      <c r="Q75" s="24">
        <f>(D75+J75+M75)-(F75+L75+O75)</f>
        <v>7</v>
      </c>
      <c r="R75" s="23">
        <f>COUNTIF(U75:W75,"A")</f>
        <v>2</v>
      </c>
      <c r="S75" s="23">
        <f>COUNTIF(U75:W75,"C")</f>
        <v>1</v>
      </c>
      <c r="T75" s="23">
        <f>COUNTIF(U75:W75,"B")</f>
        <v>0</v>
      </c>
      <c r="U75" s="24" t="str">
        <f>IF(D75="","",IF(D75&gt;F75,"A",IF(D75=F75,"B","C")))</f>
        <v>C</v>
      </c>
      <c r="V75" s="24" t="str">
        <f>IF(J75="","",IF(J75&gt;L75,"A",IF(J75=L75,"B","C")))</f>
        <v>A</v>
      </c>
      <c r="W75" s="25" t="str">
        <f>IF(M75="","",IF(M75&gt;O75,"A",IF(M75=O75,"B","C")))</f>
        <v>A</v>
      </c>
      <c r="X75" s="77">
        <v>2</v>
      </c>
    </row>
    <row r="76" spans="2:24" ht="13.5">
      <c r="B76" s="1">
        <v>3</v>
      </c>
      <c r="C76" s="13" t="s">
        <v>385</v>
      </c>
      <c r="D76" s="19">
        <v>1</v>
      </c>
      <c r="E76" s="20" t="s">
        <v>5</v>
      </c>
      <c r="F76" s="21">
        <v>11</v>
      </c>
      <c r="G76" s="22">
        <v>2</v>
      </c>
      <c r="H76" s="20" t="s">
        <v>5</v>
      </c>
      <c r="I76" s="21">
        <v>12</v>
      </c>
      <c r="J76" s="278"/>
      <c r="K76" s="279"/>
      <c r="L76" s="280"/>
      <c r="M76" s="22">
        <v>3</v>
      </c>
      <c r="N76" s="20" t="s">
        <v>5</v>
      </c>
      <c r="O76" s="23">
        <v>6</v>
      </c>
      <c r="P76" s="24">
        <f>R76*3+T76</f>
        <v>0</v>
      </c>
      <c r="Q76" s="24">
        <f>(D76+G76+M76)-(F76+I76+O76)</f>
        <v>-23</v>
      </c>
      <c r="R76" s="23">
        <f>COUNTIF(U76:W76,"A")</f>
        <v>0</v>
      </c>
      <c r="S76" s="23">
        <f>COUNTIF(U76:W76,"C")</f>
        <v>3</v>
      </c>
      <c r="T76" s="23">
        <f>COUNTIF(U76:W76,"B")</f>
        <v>0</v>
      </c>
      <c r="U76" s="24" t="str">
        <f>IF(D76="","",IF(D76&gt;F76,"A",IF(D76=F76,"B","C")))</f>
        <v>C</v>
      </c>
      <c r="V76" s="24" t="str">
        <f>IF(G76="","",IF(G76&gt;I76,"A",IF(G76=I76,"B","C")))</f>
        <v>C</v>
      </c>
      <c r="W76" s="25" t="str">
        <f>IF(M76="","",IF(M76&gt;O76,"A",IF(M76=O76,"B","C")))</f>
        <v>C</v>
      </c>
      <c r="X76" s="77">
        <v>4</v>
      </c>
    </row>
    <row r="77" spans="2:24" ht="14.25" thickBot="1">
      <c r="B77" s="1">
        <v>4</v>
      </c>
      <c r="C77" s="26" t="s">
        <v>386</v>
      </c>
      <c r="D77" s="27">
        <v>0</v>
      </c>
      <c r="E77" s="28" t="s">
        <v>3</v>
      </c>
      <c r="F77" s="29">
        <v>11</v>
      </c>
      <c r="G77" s="30">
        <v>0</v>
      </c>
      <c r="H77" s="28" t="s">
        <v>3</v>
      </c>
      <c r="I77" s="29">
        <v>7</v>
      </c>
      <c r="J77" s="30">
        <v>6</v>
      </c>
      <c r="K77" s="28" t="s">
        <v>3</v>
      </c>
      <c r="L77" s="29">
        <v>3</v>
      </c>
      <c r="M77" s="281"/>
      <c r="N77" s="282"/>
      <c r="O77" s="283"/>
      <c r="P77" s="31">
        <f>R77*3+T77</f>
        <v>3</v>
      </c>
      <c r="Q77" s="31">
        <f>(D77+G77+J77)-(F77+I77+L77)</f>
        <v>-15</v>
      </c>
      <c r="R77" s="78">
        <f>COUNTIF(U77:W77,"A")</f>
        <v>1</v>
      </c>
      <c r="S77" s="78">
        <f>COUNTIF(U77:W77,"C")</f>
        <v>2</v>
      </c>
      <c r="T77" s="78">
        <f>COUNTIF(U77:W77,"B")</f>
        <v>0</v>
      </c>
      <c r="U77" s="31" t="str">
        <f>IF(D77="","",IF(D77&gt;F77,"A",IF(D77=F77,"B","C")))</f>
        <v>C</v>
      </c>
      <c r="V77" s="31" t="str">
        <f>IF(G77="","",IF(G77&gt;I77,"A",IF(G77=I77,"B","C")))</f>
        <v>C</v>
      </c>
      <c r="W77" s="32" t="str">
        <f>IF(J77="","",IF(J77&gt;L77,"A",IF(J77=L77,"B","C")))</f>
        <v>A</v>
      </c>
      <c r="X77" s="79">
        <v>3</v>
      </c>
    </row>
    <row r="78" spans="2:24" ht="13.5">
      <c r="B78" s="1"/>
      <c r="C78" s="33"/>
      <c r="V78" s="1"/>
      <c r="W78" s="6"/>
      <c r="X78" s="6"/>
    </row>
    <row r="79" spans="2:24" ht="14.25" thickBot="1">
      <c r="B79" s="1"/>
      <c r="V79" s="1"/>
      <c r="W79" s="6"/>
      <c r="X79" s="6"/>
    </row>
    <row r="80" spans="2:24" ht="14.25" thickBot="1">
      <c r="B80" s="1"/>
      <c r="C80" s="9" t="s">
        <v>389</v>
      </c>
      <c r="D80" s="284" t="str">
        <f>C81</f>
        <v>神奈川工</v>
      </c>
      <c r="E80" s="285"/>
      <c r="F80" s="286"/>
      <c r="G80" s="284" t="str">
        <f>C82</f>
        <v>市 ヶ 尾</v>
      </c>
      <c r="H80" s="285"/>
      <c r="I80" s="286"/>
      <c r="J80" s="284" t="str">
        <f>C83</f>
        <v>神奈川大附</v>
      </c>
      <c r="K80" s="285"/>
      <c r="L80" s="286"/>
      <c r="M80" s="284" t="str">
        <f>C84</f>
        <v>上 矢 部</v>
      </c>
      <c r="N80" s="285"/>
      <c r="O80" s="286"/>
      <c r="P80" s="10" t="s">
        <v>1</v>
      </c>
      <c r="Q80" s="10" t="s">
        <v>76</v>
      </c>
      <c r="R80" s="11" t="s">
        <v>77</v>
      </c>
      <c r="S80" s="11" t="s">
        <v>78</v>
      </c>
      <c r="T80" s="11" t="s">
        <v>79</v>
      </c>
      <c r="U80" s="11"/>
      <c r="V80" s="11"/>
      <c r="W80" s="12"/>
      <c r="X80" s="74" t="s">
        <v>2</v>
      </c>
    </row>
    <row r="81" spans="2:24" ht="14.25" thickTop="1">
      <c r="B81" s="1">
        <v>1</v>
      </c>
      <c r="C81" s="262" t="s">
        <v>390</v>
      </c>
      <c r="D81" s="275"/>
      <c r="E81" s="276"/>
      <c r="F81" s="277"/>
      <c r="G81" s="14">
        <v>8</v>
      </c>
      <c r="H81" s="15" t="s">
        <v>6</v>
      </c>
      <c r="I81" s="16">
        <v>1</v>
      </c>
      <c r="J81" s="14">
        <v>11</v>
      </c>
      <c r="K81" s="15" t="s">
        <v>6</v>
      </c>
      <c r="L81" s="16">
        <v>5</v>
      </c>
      <c r="M81" s="14">
        <v>5</v>
      </c>
      <c r="N81" s="15" t="s">
        <v>6</v>
      </c>
      <c r="O81" s="17">
        <v>4</v>
      </c>
      <c r="P81" s="18">
        <f>R81*3+T81</f>
        <v>9</v>
      </c>
      <c r="Q81" s="18">
        <f>(G81+J81+M81)-(I81+L81+O81)</f>
        <v>14</v>
      </c>
      <c r="R81" s="17">
        <f>COUNTIF(U81:W81,"A")</f>
        <v>3</v>
      </c>
      <c r="S81" s="17">
        <f>COUNTIF(U81:W81,"C")</f>
        <v>0</v>
      </c>
      <c r="T81" s="17">
        <f>COUNTIF(U81:W81,"B")</f>
        <v>0</v>
      </c>
      <c r="U81" s="18" t="str">
        <f>IF(G81="","",IF(G81&gt;I81,"A",IF(G81=I81,"B","C")))</f>
        <v>A</v>
      </c>
      <c r="V81" s="18" t="str">
        <f>IF(J81="","",IF(J81&gt;L81,"A",IF(J81=L81,"B","C")))</f>
        <v>A</v>
      </c>
      <c r="W81" s="75" t="str">
        <f>IF(M81="","",IF(M81&gt;O81,"A",IF(M81=O81,"B","C")))</f>
        <v>A</v>
      </c>
      <c r="X81" s="76">
        <v>1</v>
      </c>
    </row>
    <row r="82" spans="2:24" ht="13.5">
      <c r="B82" s="1">
        <v>2</v>
      </c>
      <c r="C82" s="13" t="s">
        <v>393</v>
      </c>
      <c r="D82" s="19">
        <v>1</v>
      </c>
      <c r="E82" s="20" t="s">
        <v>7</v>
      </c>
      <c r="F82" s="21">
        <v>8</v>
      </c>
      <c r="G82" s="278"/>
      <c r="H82" s="279"/>
      <c r="I82" s="280"/>
      <c r="J82" s="22">
        <v>7</v>
      </c>
      <c r="K82" s="20" t="s">
        <v>7</v>
      </c>
      <c r="L82" s="21">
        <v>7</v>
      </c>
      <c r="M82" s="22">
        <v>6</v>
      </c>
      <c r="N82" s="20" t="s">
        <v>7</v>
      </c>
      <c r="O82" s="23">
        <v>6</v>
      </c>
      <c r="P82" s="24">
        <f>R82*3+T82</f>
        <v>2</v>
      </c>
      <c r="Q82" s="24">
        <f>(D82+J82+M82)-(F82+L82+O82)</f>
        <v>-7</v>
      </c>
      <c r="R82" s="23">
        <f>COUNTIF(U82:W82,"A")</f>
        <v>0</v>
      </c>
      <c r="S82" s="23">
        <f>COUNTIF(U82:W82,"C")</f>
        <v>1</v>
      </c>
      <c r="T82" s="23">
        <f>COUNTIF(U82:W82,"B")</f>
        <v>2</v>
      </c>
      <c r="U82" s="24" t="str">
        <f>IF(D82="","",IF(D82&gt;F82,"A",IF(D82=F82,"B","C")))</f>
        <v>C</v>
      </c>
      <c r="V82" s="24" t="str">
        <f>IF(J82="","",IF(J82&gt;L82,"A",IF(J82=L82,"B","C")))</f>
        <v>B</v>
      </c>
      <c r="W82" s="25" t="str">
        <f>IF(M82="","",IF(M82&gt;O82,"A",IF(M82=O82,"B","C")))</f>
        <v>B</v>
      </c>
      <c r="X82" s="77">
        <v>3</v>
      </c>
    </row>
    <row r="83" spans="2:24" ht="13.5">
      <c r="B83" s="1">
        <v>3</v>
      </c>
      <c r="C83" s="262" t="s">
        <v>391</v>
      </c>
      <c r="D83" s="19">
        <v>5</v>
      </c>
      <c r="E83" s="20" t="s">
        <v>8</v>
      </c>
      <c r="F83" s="21">
        <v>11</v>
      </c>
      <c r="G83" s="22">
        <v>7</v>
      </c>
      <c r="H83" s="20" t="s">
        <v>8</v>
      </c>
      <c r="I83" s="21">
        <v>7</v>
      </c>
      <c r="J83" s="278"/>
      <c r="K83" s="279"/>
      <c r="L83" s="280"/>
      <c r="M83" s="22">
        <v>5</v>
      </c>
      <c r="N83" s="20" t="s">
        <v>8</v>
      </c>
      <c r="O83" s="23">
        <v>4</v>
      </c>
      <c r="P83" s="24">
        <f>R83*3+T83</f>
        <v>4</v>
      </c>
      <c r="Q83" s="24">
        <f>(D83+G83+M83)-(F83+I83+O83)</f>
        <v>-5</v>
      </c>
      <c r="R83" s="23">
        <f>COUNTIF(U83:W83,"A")</f>
        <v>1</v>
      </c>
      <c r="S83" s="23">
        <f>COUNTIF(U83:W83,"C")</f>
        <v>1</v>
      </c>
      <c r="T83" s="23">
        <f>COUNTIF(U83:W83,"B")</f>
        <v>1</v>
      </c>
      <c r="U83" s="24" t="str">
        <f>IF(D83="","",IF(D83&gt;F83,"A",IF(D83=F83,"B","C")))</f>
        <v>C</v>
      </c>
      <c r="V83" s="24" t="str">
        <f>IF(G83="","",IF(G83&gt;I83,"A",IF(G83=I83,"B","C")))</f>
        <v>B</v>
      </c>
      <c r="W83" s="25" t="str">
        <f>IF(M83="","",IF(M83&gt;O83,"A",IF(M83=O83,"B","C")))</f>
        <v>A</v>
      </c>
      <c r="X83" s="77">
        <v>2</v>
      </c>
    </row>
    <row r="84" spans="2:24" ht="14.25" thickBot="1">
      <c r="B84" s="1">
        <v>4</v>
      </c>
      <c r="C84" s="26" t="s">
        <v>392</v>
      </c>
      <c r="D84" s="27">
        <v>4</v>
      </c>
      <c r="E84" s="28" t="s">
        <v>3</v>
      </c>
      <c r="F84" s="29">
        <v>5</v>
      </c>
      <c r="G84" s="30">
        <v>6</v>
      </c>
      <c r="H84" s="28" t="s">
        <v>3</v>
      </c>
      <c r="I84" s="29">
        <v>6</v>
      </c>
      <c r="J84" s="30">
        <v>4</v>
      </c>
      <c r="K84" s="28" t="s">
        <v>3</v>
      </c>
      <c r="L84" s="29">
        <v>5</v>
      </c>
      <c r="M84" s="281"/>
      <c r="N84" s="282"/>
      <c r="O84" s="283"/>
      <c r="P84" s="31">
        <f>R84*3+T84</f>
        <v>1</v>
      </c>
      <c r="Q84" s="31">
        <f>(D84+G84+J84)-(F84+I84+L84)</f>
        <v>-2</v>
      </c>
      <c r="R84" s="78">
        <f>COUNTIF(U84:W84,"A")</f>
        <v>0</v>
      </c>
      <c r="S84" s="78">
        <f>COUNTIF(U84:W84,"C")</f>
        <v>2</v>
      </c>
      <c r="T84" s="78">
        <f>COUNTIF(U84:W84,"B")</f>
        <v>1</v>
      </c>
      <c r="U84" s="31" t="str">
        <f>IF(D84="","",IF(D84&gt;F84,"A",IF(D84=F84,"B","C")))</f>
        <v>C</v>
      </c>
      <c r="V84" s="31" t="str">
        <f>IF(G84="","",IF(G84&gt;I84,"A",IF(G84=I84,"B","C")))</f>
        <v>B</v>
      </c>
      <c r="W84" s="32" t="str">
        <f>IF(J84="","",IF(J84&gt;L84,"A",IF(J84=L84,"B","C")))</f>
        <v>C</v>
      </c>
      <c r="X84" s="79">
        <v>4</v>
      </c>
    </row>
    <row r="85" spans="2:24" ht="13.5">
      <c r="B85" s="1"/>
      <c r="C85" s="33"/>
      <c r="V85" s="1"/>
      <c r="W85" s="6"/>
      <c r="X85" s="6"/>
    </row>
    <row r="86" spans="2:24" ht="14.25" thickBot="1">
      <c r="B86" s="1"/>
      <c r="V86" s="1"/>
      <c r="W86" s="6"/>
      <c r="X86" s="6"/>
    </row>
    <row r="87" spans="2:24" ht="13.5" customHeight="1" thickBot="1">
      <c r="B87" s="1"/>
      <c r="C87" s="9" t="s">
        <v>395</v>
      </c>
      <c r="D87" s="284" t="str">
        <f>C88</f>
        <v>希望ヶ丘</v>
      </c>
      <c r="E87" s="285"/>
      <c r="F87" s="286"/>
      <c r="G87" s="284" t="str">
        <f>C89</f>
        <v>横浜立野</v>
      </c>
      <c r="H87" s="285"/>
      <c r="I87" s="286"/>
      <c r="J87" s="284" t="str">
        <f>C90</f>
        <v>荏　　田</v>
      </c>
      <c r="K87" s="285"/>
      <c r="L87" s="286"/>
      <c r="M87" s="284" t="str">
        <f>C91</f>
        <v>横浜平沼</v>
      </c>
      <c r="N87" s="285"/>
      <c r="O87" s="286"/>
      <c r="P87" s="10" t="s">
        <v>1</v>
      </c>
      <c r="Q87" s="10" t="s">
        <v>76</v>
      </c>
      <c r="R87" s="11" t="s">
        <v>77</v>
      </c>
      <c r="S87" s="11" t="s">
        <v>78</v>
      </c>
      <c r="T87" s="11" t="s">
        <v>79</v>
      </c>
      <c r="U87" s="11"/>
      <c r="V87" s="11"/>
      <c r="W87" s="12"/>
      <c r="X87" s="74" t="s">
        <v>2</v>
      </c>
    </row>
    <row r="88" spans="2:24" ht="14.25" thickTop="1">
      <c r="B88" s="1">
        <v>1</v>
      </c>
      <c r="C88" s="262" t="s">
        <v>394</v>
      </c>
      <c r="D88" s="275"/>
      <c r="E88" s="276"/>
      <c r="F88" s="277"/>
      <c r="G88" s="14">
        <v>6</v>
      </c>
      <c r="H88" s="15" t="s">
        <v>9</v>
      </c>
      <c r="I88" s="16">
        <v>5</v>
      </c>
      <c r="J88" s="14">
        <v>3</v>
      </c>
      <c r="K88" s="15" t="s">
        <v>9</v>
      </c>
      <c r="L88" s="16">
        <v>2</v>
      </c>
      <c r="M88" s="14">
        <v>9</v>
      </c>
      <c r="N88" s="15" t="s">
        <v>9</v>
      </c>
      <c r="O88" s="17">
        <v>2</v>
      </c>
      <c r="P88" s="18">
        <f>R88*3+T88</f>
        <v>9</v>
      </c>
      <c r="Q88" s="18">
        <f>(G88+J88+M88)-(I88+L88+O88)</f>
        <v>9</v>
      </c>
      <c r="R88" s="17">
        <f>COUNTIF(U88:W88,"A")</f>
        <v>3</v>
      </c>
      <c r="S88" s="17">
        <f>COUNTIF(U88:W88,"C")</f>
        <v>0</v>
      </c>
      <c r="T88" s="17">
        <f>COUNTIF(U88:W88,"B")</f>
        <v>0</v>
      </c>
      <c r="U88" s="18" t="str">
        <f>IF(G88="","",IF(G88&gt;I88,"A",IF(G88=I88,"B","C")))</f>
        <v>A</v>
      </c>
      <c r="V88" s="18" t="str">
        <f>IF(J88="","",IF(J88&gt;L88,"A",IF(J88=L88,"B","C")))</f>
        <v>A</v>
      </c>
      <c r="W88" s="75" t="str">
        <f>IF(M88="","",IF(M88&gt;O88,"A",IF(M88=O88,"B","C")))</f>
        <v>A</v>
      </c>
      <c r="X88" s="76">
        <v>1</v>
      </c>
    </row>
    <row r="89" spans="2:24" ht="13.5">
      <c r="B89" s="1">
        <v>2</v>
      </c>
      <c r="C89" s="13" t="s">
        <v>396</v>
      </c>
      <c r="D89" s="19">
        <v>5</v>
      </c>
      <c r="E89" s="20" t="s">
        <v>5</v>
      </c>
      <c r="F89" s="21">
        <v>6</v>
      </c>
      <c r="G89" s="278"/>
      <c r="H89" s="279"/>
      <c r="I89" s="280"/>
      <c r="J89" s="22">
        <v>2</v>
      </c>
      <c r="K89" s="20" t="s">
        <v>5</v>
      </c>
      <c r="L89" s="21">
        <v>10</v>
      </c>
      <c r="M89" s="22">
        <v>6</v>
      </c>
      <c r="N89" s="20" t="s">
        <v>5</v>
      </c>
      <c r="O89" s="23">
        <v>2</v>
      </c>
      <c r="P89" s="24">
        <f>R89*3+T89</f>
        <v>3</v>
      </c>
      <c r="Q89" s="24">
        <f>(D89+J89+M89)-(F89+L89+O89)</f>
        <v>-5</v>
      </c>
      <c r="R89" s="23">
        <f>COUNTIF(U89:W89,"A")</f>
        <v>1</v>
      </c>
      <c r="S89" s="23">
        <f>COUNTIF(U89:W89,"C")</f>
        <v>2</v>
      </c>
      <c r="T89" s="23">
        <f>COUNTIF(U89:W89,"B")</f>
        <v>0</v>
      </c>
      <c r="U89" s="24" t="str">
        <f>IF(D89="","",IF(D89&gt;F89,"A",IF(D89=F89,"B","C")))</f>
        <v>C</v>
      </c>
      <c r="V89" s="24" t="str">
        <f>IF(J89="","",IF(J89&gt;L89,"A",IF(J89=L89,"B","C")))</f>
        <v>C</v>
      </c>
      <c r="W89" s="25" t="str">
        <f>IF(M89="","",IF(M89&gt;O89,"A",IF(M89=O89,"B","C")))</f>
        <v>A</v>
      </c>
      <c r="X89" s="77">
        <v>3</v>
      </c>
    </row>
    <row r="90" spans="2:24" ht="13.5">
      <c r="B90" s="1">
        <v>3</v>
      </c>
      <c r="C90" s="262" t="s">
        <v>398</v>
      </c>
      <c r="D90" s="19">
        <v>2</v>
      </c>
      <c r="E90" s="20" t="s">
        <v>3</v>
      </c>
      <c r="F90" s="21">
        <v>3</v>
      </c>
      <c r="G90" s="22">
        <v>10</v>
      </c>
      <c r="H90" s="20" t="s">
        <v>3</v>
      </c>
      <c r="I90" s="21">
        <v>2</v>
      </c>
      <c r="J90" s="278"/>
      <c r="K90" s="279"/>
      <c r="L90" s="280"/>
      <c r="M90" s="22">
        <v>2</v>
      </c>
      <c r="N90" s="20" t="s">
        <v>3</v>
      </c>
      <c r="O90" s="23">
        <v>4</v>
      </c>
      <c r="P90" s="24">
        <f>R90*3+T90</f>
        <v>3</v>
      </c>
      <c r="Q90" s="24">
        <f>(D90+G90+M90)-(F90+I90+O90)</f>
        <v>5</v>
      </c>
      <c r="R90" s="23">
        <f>COUNTIF(U90:W90,"A")</f>
        <v>1</v>
      </c>
      <c r="S90" s="23">
        <f>COUNTIF(U90:W90,"C")</f>
        <v>2</v>
      </c>
      <c r="T90" s="23">
        <f>COUNTIF(U90:W90,"B")</f>
        <v>0</v>
      </c>
      <c r="U90" s="24" t="str">
        <f>IF(D90="","",IF(D90&gt;F90,"A",IF(D90=F90,"B","C")))</f>
        <v>C</v>
      </c>
      <c r="V90" s="24" t="str">
        <f>IF(G90="","",IF(G90&gt;I90,"A",IF(G90=I90,"B","C")))</f>
        <v>A</v>
      </c>
      <c r="W90" s="25" t="str">
        <f>IF(M90="","",IF(M90&gt;O90,"A",IF(M90=O90,"B","C")))</f>
        <v>C</v>
      </c>
      <c r="X90" s="77">
        <v>2</v>
      </c>
    </row>
    <row r="91" spans="2:24" ht="14.25" thickBot="1">
      <c r="B91" s="1">
        <v>4</v>
      </c>
      <c r="C91" s="26" t="s">
        <v>397</v>
      </c>
      <c r="D91" s="27">
        <v>2</v>
      </c>
      <c r="E91" s="28" t="s">
        <v>10</v>
      </c>
      <c r="F91" s="29">
        <v>9</v>
      </c>
      <c r="G91" s="30">
        <v>2</v>
      </c>
      <c r="H91" s="28" t="s">
        <v>10</v>
      </c>
      <c r="I91" s="29">
        <v>6</v>
      </c>
      <c r="J91" s="30">
        <v>4</v>
      </c>
      <c r="K91" s="28" t="s">
        <v>10</v>
      </c>
      <c r="L91" s="29">
        <v>2</v>
      </c>
      <c r="M91" s="281"/>
      <c r="N91" s="282"/>
      <c r="O91" s="283"/>
      <c r="P91" s="31">
        <f>R91*3+T91</f>
        <v>3</v>
      </c>
      <c r="Q91" s="31">
        <f>(D91+G91+J91)-(F91+I91+L91)</f>
        <v>-9</v>
      </c>
      <c r="R91" s="78">
        <f>COUNTIF(U91:W91,"A")</f>
        <v>1</v>
      </c>
      <c r="S91" s="78">
        <f>COUNTIF(U91:W91,"C")</f>
        <v>2</v>
      </c>
      <c r="T91" s="78">
        <f>COUNTIF(U91:W91,"B")</f>
        <v>0</v>
      </c>
      <c r="U91" s="31" t="str">
        <f>IF(D91="","",IF(D91&gt;F91,"A",IF(D91=F91,"B","C")))</f>
        <v>C</v>
      </c>
      <c r="V91" s="31" t="str">
        <f>IF(G91="","",IF(G91&gt;I91,"A",IF(G91=I91,"B","C")))</f>
        <v>C</v>
      </c>
      <c r="W91" s="32" t="str">
        <f>IF(J91="","",IF(J91&gt;L91,"A",IF(J91=L91,"B","C")))</f>
        <v>A</v>
      </c>
      <c r="X91" s="79">
        <v>4</v>
      </c>
    </row>
    <row r="92" spans="2:24" ht="13.5">
      <c r="B92" s="1"/>
      <c r="C92" s="33"/>
      <c r="V92" s="1"/>
      <c r="W92" s="6"/>
      <c r="X92" s="6"/>
    </row>
    <row r="93" spans="2:24" ht="14.25" thickBot="1">
      <c r="B93" s="1"/>
      <c r="V93" s="1"/>
      <c r="W93" s="6"/>
      <c r="X93" s="6"/>
    </row>
    <row r="94" spans="2:24" ht="14.25" thickBot="1">
      <c r="B94" s="1"/>
      <c r="C94" s="9" t="s">
        <v>399</v>
      </c>
      <c r="D94" s="284" t="str">
        <f>C95</f>
        <v>横　　浜</v>
      </c>
      <c r="E94" s="285"/>
      <c r="F94" s="286"/>
      <c r="G94" s="284" t="str">
        <f>C96</f>
        <v>磯　　子</v>
      </c>
      <c r="H94" s="285"/>
      <c r="I94" s="286"/>
      <c r="J94" s="284" t="str">
        <f>C97</f>
        <v>南</v>
      </c>
      <c r="K94" s="285"/>
      <c r="L94" s="286"/>
      <c r="M94" s="284" t="str">
        <f>C98</f>
        <v>横浜南陵</v>
      </c>
      <c r="N94" s="285"/>
      <c r="O94" s="286"/>
      <c r="P94" s="10" t="s">
        <v>1</v>
      </c>
      <c r="Q94" s="10" t="s">
        <v>76</v>
      </c>
      <c r="R94" s="11" t="s">
        <v>77</v>
      </c>
      <c r="S94" s="11" t="s">
        <v>78</v>
      </c>
      <c r="T94" s="11" t="s">
        <v>79</v>
      </c>
      <c r="U94" s="11"/>
      <c r="V94" s="11"/>
      <c r="W94" s="12"/>
      <c r="X94" s="74" t="s">
        <v>2</v>
      </c>
    </row>
    <row r="95" spans="2:24" ht="14.25" thickTop="1">
      <c r="B95" s="1">
        <v>1</v>
      </c>
      <c r="C95" s="262" t="s">
        <v>402</v>
      </c>
      <c r="D95" s="275"/>
      <c r="E95" s="276"/>
      <c r="F95" s="277"/>
      <c r="G95" s="14">
        <v>5</v>
      </c>
      <c r="H95" s="15" t="s">
        <v>11</v>
      </c>
      <c r="I95" s="16">
        <v>2</v>
      </c>
      <c r="J95" s="14">
        <v>13</v>
      </c>
      <c r="K95" s="15" t="s">
        <v>11</v>
      </c>
      <c r="L95" s="16">
        <v>2</v>
      </c>
      <c r="M95" s="14">
        <v>11</v>
      </c>
      <c r="N95" s="15" t="s">
        <v>11</v>
      </c>
      <c r="O95" s="17">
        <v>1</v>
      </c>
      <c r="P95" s="18">
        <f>R95*3+T95</f>
        <v>9</v>
      </c>
      <c r="Q95" s="18">
        <f>(G95+J95+M95)-(I95+L95+O95)</f>
        <v>24</v>
      </c>
      <c r="R95" s="17">
        <f>COUNTIF(U95:W95,"A")</f>
        <v>3</v>
      </c>
      <c r="S95" s="17">
        <f>COUNTIF(U95:W95,"C")</f>
        <v>0</v>
      </c>
      <c r="T95" s="17">
        <f>COUNTIF(U95:W95,"B")</f>
        <v>0</v>
      </c>
      <c r="U95" s="18" t="str">
        <f>IF(G95="","",IF(G95&gt;I95,"A",IF(G95=I95,"B","C")))</f>
        <v>A</v>
      </c>
      <c r="V95" s="18" t="str">
        <f>IF(J95="","",IF(J95&gt;L95,"A",IF(J95=L95,"B","C")))</f>
        <v>A</v>
      </c>
      <c r="W95" s="75" t="str">
        <f>IF(M95="","",IF(M95&gt;O95,"A",IF(M95=O95,"B","C")))</f>
        <v>A</v>
      </c>
      <c r="X95" s="76">
        <v>1</v>
      </c>
    </row>
    <row r="96" spans="2:24" ht="13.5">
      <c r="B96" s="1">
        <v>2</v>
      </c>
      <c r="C96" s="13" t="s">
        <v>403</v>
      </c>
      <c r="D96" s="19">
        <v>2</v>
      </c>
      <c r="E96" s="20" t="s">
        <v>8</v>
      </c>
      <c r="F96" s="21">
        <v>5</v>
      </c>
      <c r="G96" s="278"/>
      <c r="H96" s="279"/>
      <c r="I96" s="280"/>
      <c r="J96" s="22">
        <v>5</v>
      </c>
      <c r="K96" s="20" t="s">
        <v>8</v>
      </c>
      <c r="L96" s="21">
        <v>4</v>
      </c>
      <c r="M96" s="22">
        <v>3</v>
      </c>
      <c r="N96" s="20" t="s">
        <v>8</v>
      </c>
      <c r="O96" s="23">
        <v>4</v>
      </c>
      <c r="P96" s="24">
        <f>R96*3+T96</f>
        <v>3</v>
      </c>
      <c r="Q96" s="24">
        <f>(D96+J96+M96)-(F96+L96+O96)</f>
        <v>-3</v>
      </c>
      <c r="R96" s="23">
        <f>COUNTIF(U96:W96,"A")</f>
        <v>1</v>
      </c>
      <c r="S96" s="23">
        <f>COUNTIF(U96:W96,"C")</f>
        <v>2</v>
      </c>
      <c r="T96" s="23">
        <f>COUNTIF(U96:W96,"B")</f>
        <v>0</v>
      </c>
      <c r="U96" s="24" t="str">
        <f>IF(D96="","",IF(D96&gt;F96,"A",IF(D96=F96,"B","C")))</f>
        <v>C</v>
      </c>
      <c r="V96" s="24" t="str">
        <f>IF(J96="","",IF(J96&gt;L96,"A",IF(J96=L96,"B","C")))</f>
        <v>A</v>
      </c>
      <c r="W96" s="25" t="str">
        <f>IF(M96="","",IF(M96&gt;O96,"A",IF(M96=O96,"B","C")))</f>
        <v>C</v>
      </c>
      <c r="X96" s="77">
        <v>3</v>
      </c>
    </row>
    <row r="97" spans="2:24" ht="13.5">
      <c r="B97" s="1">
        <v>3</v>
      </c>
      <c r="C97" s="13" t="s">
        <v>400</v>
      </c>
      <c r="D97" s="19">
        <v>2</v>
      </c>
      <c r="E97" s="20" t="s">
        <v>12</v>
      </c>
      <c r="F97" s="21">
        <v>13</v>
      </c>
      <c r="G97" s="22">
        <v>4</v>
      </c>
      <c r="H97" s="20" t="s">
        <v>12</v>
      </c>
      <c r="I97" s="21">
        <v>5</v>
      </c>
      <c r="J97" s="278"/>
      <c r="K97" s="279"/>
      <c r="L97" s="280"/>
      <c r="M97" s="22">
        <v>4</v>
      </c>
      <c r="N97" s="20" t="s">
        <v>12</v>
      </c>
      <c r="O97" s="23">
        <v>5</v>
      </c>
      <c r="P97" s="24">
        <f>R97*3+T97</f>
        <v>0</v>
      </c>
      <c r="Q97" s="24">
        <f>(D97+G97+M97)-(F97+I97+O97)</f>
        <v>-13</v>
      </c>
      <c r="R97" s="23">
        <f>COUNTIF(U97:W97,"A")</f>
        <v>0</v>
      </c>
      <c r="S97" s="23">
        <f>COUNTIF(U97:W97,"C")</f>
        <v>3</v>
      </c>
      <c r="T97" s="23">
        <f>COUNTIF(U97:W97,"B")</f>
        <v>0</v>
      </c>
      <c r="U97" s="24" t="str">
        <f>IF(D97="","",IF(D97&gt;F97,"A",IF(D97=F97,"B","C")))</f>
        <v>C</v>
      </c>
      <c r="V97" s="24" t="str">
        <f>IF(G97="","",IF(G97&gt;I97,"A",IF(G97=I97,"B","C")))</f>
        <v>C</v>
      </c>
      <c r="W97" s="25" t="str">
        <f>IF(M97="","",IF(M97&gt;O97,"A",IF(M97=O97,"B","C")))</f>
        <v>C</v>
      </c>
      <c r="X97" s="77">
        <v>4</v>
      </c>
    </row>
    <row r="98" spans="2:24" ht="14.25" thickBot="1">
      <c r="B98" s="1">
        <v>4</v>
      </c>
      <c r="C98" s="263" t="s">
        <v>401</v>
      </c>
      <c r="D98" s="27">
        <v>1</v>
      </c>
      <c r="E98" s="28" t="s">
        <v>8</v>
      </c>
      <c r="F98" s="29">
        <v>11</v>
      </c>
      <c r="G98" s="30">
        <v>4</v>
      </c>
      <c r="H98" s="28" t="s">
        <v>8</v>
      </c>
      <c r="I98" s="29">
        <v>3</v>
      </c>
      <c r="J98" s="30">
        <v>5</v>
      </c>
      <c r="K98" s="28" t="s">
        <v>8</v>
      </c>
      <c r="L98" s="29">
        <v>4</v>
      </c>
      <c r="M98" s="281"/>
      <c r="N98" s="282"/>
      <c r="O98" s="283"/>
      <c r="P98" s="31">
        <f>R98*3+T98</f>
        <v>6</v>
      </c>
      <c r="Q98" s="31">
        <f>(D98+G98+J98)-(F98+I98+L98)</f>
        <v>-8</v>
      </c>
      <c r="R98" s="78">
        <f>COUNTIF(U98:W98,"A")</f>
        <v>2</v>
      </c>
      <c r="S98" s="78">
        <f>COUNTIF(U98:W98,"C")</f>
        <v>1</v>
      </c>
      <c r="T98" s="78">
        <f>COUNTIF(U98:W98,"B")</f>
        <v>0</v>
      </c>
      <c r="U98" s="31" t="str">
        <f>IF(D98="","",IF(D98&gt;F98,"A",IF(D98=F98,"B","C")))</f>
        <v>C</v>
      </c>
      <c r="V98" s="31" t="str">
        <f>IF(G98="","",IF(G98&gt;I98,"A",IF(G98=I98,"B","C")))</f>
        <v>A</v>
      </c>
      <c r="W98" s="32" t="str">
        <f>IF(J98="","",IF(J98&gt;L98,"A",IF(J98=L98,"B","C")))</f>
        <v>A</v>
      </c>
      <c r="X98" s="79">
        <v>2</v>
      </c>
    </row>
    <row r="99" spans="2:24" ht="13.5">
      <c r="B99" s="1"/>
      <c r="C99" s="33"/>
      <c r="V99" s="1"/>
      <c r="W99" s="6"/>
      <c r="X99" s="6"/>
    </row>
    <row r="100" spans="2:24" ht="14.25" thickBot="1">
      <c r="B100" s="1"/>
      <c r="V100" s="1"/>
      <c r="W100" s="6"/>
      <c r="X100" s="6"/>
    </row>
    <row r="101" spans="2:24" ht="14.25" thickBot="1">
      <c r="B101" s="1"/>
      <c r="C101" s="9" t="s">
        <v>404</v>
      </c>
      <c r="D101" s="284" t="str">
        <f>C102</f>
        <v>横浜隼人</v>
      </c>
      <c r="E101" s="285"/>
      <c r="F101" s="286"/>
      <c r="G101" s="284" t="str">
        <f>C103</f>
        <v>金沢総合</v>
      </c>
      <c r="H101" s="285"/>
      <c r="I101" s="286"/>
      <c r="J101" s="284" t="str">
        <f>C104</f>
        <v>舞　　岡</v>
      </c>
      <c r="K101" s="285"/>
      <c r="L101" s="286"/>
      <c r="M101" s="284" t="str">
        <f>C105</f>
        <v>サレジオ学院</v>
      </c>
      <c r="N101" s="285"/>
      <c r="O101" s="286"/>
      <c r="P101" s="10" t="s">
        <v>1</v>
      </c>
      <c r="Q101" s="10" t="s">
        <v>76</v>
      </c>
      <c r="R101" s="11" t="s">
        <v>77</v>
      </c>
      <c r="S101" s="11" t="s">
        <v>78</v>
      </c>
      <c r="T101" s="11" t="s">
        <v>79</v>
      </c>
      <c r="U101" s="11"/>
      <c r="V101" s="11"/>
      <c r="W101" s="12"/>
      <c r="X101" s="74" t="s">
        <v>2</v>
      </c>
    </row>
    <row r="102" spans="2:24" ht="14.25" thickTop="1">
      <c r="B102" s="1">
        <v>1</v>
      </c>
      <c r="C102" s="262" t="s">
        <v>405</v>
      </c>
      <c r="D102" s="275"/>
      <c r="E102" s="276"/>
      <c r="F102" s="277"/>
      <c r="G102" s="14">
        <v>12</v>
      </c>
      <c r="H102" s="15" t="s">
        <v>3</v>
      </c>
      <c r="I102" s="16">
        <v>2</v>
      </c>
      <c r="J102" s="14">
        <v>10</v>
      </c>
      <c r="K102" s="15" t="s">
        <v>3</v>
      </c>
      <c r="L102" s="16">
        <v>0</v>
      </c>
      <c r="M102" s="14">
        <v>10</v>
      </c>
      <c r="N102" s="15" t="s">
        <v>3</v>
      </c>
      <c r="O102" s="17">
        <v>1</v>
      </c>
      <c r="P102" s="18">
        <f>R102*3+T102</f>
        <v>9</v>
      </c>
      <c r="Q102" s="18">
        <f>(G102+J102+M102)-(I102+L102+O102)</f>
        <v>29</v>
      </c>
      <c r="R102" s="17">
        <f>COUNTIF(U102:W102,"A")</f>
        <v>3</v>
      </c>
      <c r="S102" s="17">
        <f>COUNTIF(U102:W102,"C")</f>
        <v>0</v>
      </c>
      <c r="T102" s="17">
        <f>COUNTIF(U102:W102,"B")</f>
        <v>0</v>
      </c>
      <c r="U102" s="18" t="str">
        <f>IF(G102="","",IF(G102&gt;I102,"A",IF(G102=I102,"B","C")))</f>
        <v>A</v>
      </c>
      <c r="V102" s="18" t="str">
        <f>IF(J102="","",IF(J102&gt;L102,"A",IF(J102=L102,"B","C")))</f>
        <v>A</v>
      </c>
      <c r="W102" s="75" t="str">
        <f>IF(M102="","",IF(M102&gt;O102,"A",IF(M102=O102,"B","C")))</f>
        <v>A</v>
      </c>
      <c r="X102" s="76">
        <v>1</v>
      </c>
    </row>
    <row r="103" spans="2:24" ht="13.5">
      <c r="B103" s="1">
        <v>2</v>
      </c>
      <c r="C103" s="13" t="s">
        <v>407</v>
      </c>
      <c r="D103" s="19">
        <v>2</v>
      </c>
      <c r="E103" s="20" t="s">
        <v>10</v>
      </c>
      <c r="F103" s="21">
        <v>12</v>
      </c>
      <c r="G103" s="278"/>
      <c r="H103" s="279"/>
      <c r="I103" s="280"/>
      <c r="J103" s="22">
        <v>4</v>
      </c>
      <c r="K103" s="20" t="s">
        <v>10</v>
      </c>
      <c r="L103" s="21">
        <v>6</v>
      </c>
      <c r="M103" s="22">
        <v>5</v>
      </c>
      <c r="N103" s="20" t="s">
        <v>10</v>
      </c>
      <c r="O103" s="23">
        <v>4</v>
      </c>
      <c r="P103" s="24">
        <f>R103*3+T103</f>
        <v>3</v>
      </c>
      <c r="Q103" s="24">
        <f>(D103+J103+M103)-(F103+L103+O103)</f>
        <v>-11</v>
      </c>
      <c r="R103" s="23">
        <f>COUNTIF(U103:W103,"A")</f>
        <v>1</v>
      </c>
      <c r="S103" s="23">
        <f>COUNTIF(U103:W103,"C")</f>
        <v>2</v>
      </c>
      <c r="T103" s="23">
        <f>COUNTIF(U103:W103,"B")</f>
        <v>0</v>
      </c>
      <c r="U103" s="24" t="str">
        <f>IF(D103="","",IF(D103&gt;F103,"A",IF(D103=F103,"B","C")))</f>
        <v>C</v>
      </c>
      <c r="V103" s="24" t="str">
        <f>IF(J103="","",IF(J103&gt;L103,"A",IF(J103=L103,"B","C")))</f>
        <v>C</v>
      </c>
      <c r="W103" s="25" t="str">
        <f>IF(M103="","",IF(M103&gt;O103,"A",IF(M103=O103,"B","C")))</f>
        <v>A</v>
      </c>
      <c r="X103" s="77">
        <v>4</v>
      </c>
    </row>
    <row r="104" spans="2:24" ht="13.5">
      <c r="B104" s="1">
        <v>3</v>
      </c>
      <c r="C104" s="13" t="s">
        <v>409</v>
      </c>
      <c r="D104" s="19">
        <v>0</v>
      </c>
      <c r="E104" s="20" t="s">
        <v>13</v>
      </c>
      <c r="F104" s="21">
        <v>10</v>
      </c>
      <c r="G104" s="22">
        <v>6</v>
      </c>
      <c r="H104" s="20" t="s">
        <v>13</v>
      </c>
      <c r="I104" s="21">
        <v>4</v>
      </c>
      <c r="J104" s="278"/>
      <c r="K104" s="279"/>
      <c r="L104" s="280"/>
      <c r="M104" s="22">
        <v>4</v>
      </c>
      <c r="N104" s="20" t="s">
        <v>13</v>
      </c>
      <c r="O104" s="23">
        <v>5</v>
      </c>
      <c r="P104" s="24">
        <f>R104*3+T104</f>
        <v>3</v>
      </c>
      <c r="Q104" s="24">
        <f>(D104+G104+M104)-(F104+I104+O104)</f>
        <v>-9</v>
      </c>
      <c r="R104" s="23">
        <f>COUNTIF(U104:W104,"A")</f>
        <v>1</v>
      </c>
      <c r="S104" s="23">
        <f>COUNTIF(U104:W104,"C")</f>
        <v>2</v>
      </c>
      <c r="T104" s="23">
        <f>COUNTIF(U104:W104,"B")</f>
        <v>0</v>
      </c>
      <c r="U104" s="24" t="str">
        <f>IF(D104="","",IF(D104&gt;F104,"A",IF(D104=F104,"B","C")))</f>
        <v>C</v>
      </c>
      <c r="V104" s="24" t="str">
        <f>IF(G104="","",IF(G104&gt;I104,"A",IF(G104=I104,"B","C")))</f>
        <v>A</v>
      </c>
      <c r="W104" s="25" t="str">
        <f>IF(M104="","",IF(M104&gt;O104,"A",IF(M104=O104,"B","C")))</f>
        <v>C</v>
      </c>
      <c r="X104" s="77">
        <v>3</v>
      </c>
    </row>
    <row r="105" spans="2:24" ht="14.25" thickBot="1">
      <c r="B105" s="1">
        <v>4</v>
      </c>
      <c r="C105" s="263" t="s">
        <v>408</v>
      </c>
      <c r="D105" s="27">
        <v>1</v>
      </c>
      <c r="E105" s="28" t="s">
        <v>3</v>
      </c>
      <c r="F105" s="29">
        <v>10</v>
      </c>
      <c r="G105" s="30">
        <v>4</v>
      </c>
      <c r="H105" s="28" t="s">
        <v>3</v>
      </c>
      <c r="I105" s="29">
        <v>5</v>
      </c>
      <c r="J105" s="30">
        <v>5</v>
      </c>
      <c r="K105" s="28" t="s">
        <v>3</v>
      </c>
      <c r="L105" s="29">
        <v>4</v>
      </c>
      <c r="M105" s="281"/>
      <c r="N105" s="282"/>
      <c r="O105" s="283"/>
      <c r="P105" s="31">
        <f>R105*3+T105</f>
        <v>3</v>
      </c>
      <c r="Q105" s="31">
        <f>(D105+G105+J105)-(F105+I105+L105)</f>
        <v>-9</v>
      </c>
      <c r="R105" s="78">
        <f>COUNTIF(U105:W105,"A")</f>
        <v>1</v>
      </c>
      <c r="S105" s="78">
        <f>COUNTIF(U105:W105,"C")</f>
        <v>2</v>
      </c>
      <c r="T105" s="78">
        <f>COUNTIF(U105:W105,"B")</f>
        <v>0</v>
      </c>
      <c r="U105" s="31" t="str">
        <f>IF(D105="","",IF(D105&gt;F105,"A",IF(D105=F105,"B","C")))</f>
        <v>C</v>
      </c>
      <c r="V105" s="31" t="str">
        <f>IF(G105="","",IF(G105&gt;I105,"A",IF(G105=I105,"B","C")))</f>
        <v>C</v>
      </c>
      <c r="W105" s="32" t="str">
        <f>IF(J105="","",IF(J105&gt;L105,"A",IF(J105=L105,"B","C")))</f>
        <v>A</v>
      </c>
      <c r="X105" s="79">
        <v>2</v>
      </c>
    </row>
    <row r="106" ht="13.5">
      <c r="C106" s="33"/>
    </row>
    <row r="107" ht="14.25" thickBot="1"/>
    <row r="108" spans="3:24" ht="14.25" thickBot="1">
      <c r="C108" s="9" t="s">
        <v>412</v>
      </c>
      <c r="D108" s="284" t="str">
        <f>C109</f>
        <v>横浜桜陽</v>
      </c>
      <c r="E108" s="285"/>
      <c r="F108" s="286"/>
      <c r="G108" s="284" t="str">
        <f>C110</f>
        <v>元 石 川</v>
      </c>
      <c r="H108" s="285"/>
      <c r="I108" s="286"/>
      <c r="J108" s="284" t="str">
        <f>C111</f>
        <v>新　　栄</v>
      </c>
      <c r="K108" s="285"/>
      <c r="L108" s="286"/>
      <c r="M108" s="300"/>
      <c r="N108" s="301"/>
      <c r="O108" s="302"/>
      <c r="P108" s="10" t="s">
        <v>1</v>
      </c>
      <c r="Q108" s="10" t="s">
        <v>76</v>
      </c>
      <c r="R108" s="11" t="s">
        <v>77</v>
      </c>
      <c r="S108" s="11" t="s">
        <v>78</v>
      </c>
      <c r="T108" s="11" t="s">
        <v>79</v>
      </c>
      <c r="U108" s="11"/>
      <c r="V108" s="11"/>
      <c r="W108" s="12"/>
      <c r="X108" s="74" t="s">
        <v>2</v>
      </c>
    </row>
    <row r="109" spans="2:24" ht="14.25" thickTop="1">
      <c r="B109" s="35">
        <v>1</v>
      </c>
      <c r="C109" s="262" t="s">
        <v>406</v>
      </c>
      <c r="D109" s="275"/>
      <c r="E109" s="276"/>
      <c r="F109" s="277"/>
      <c r="G109" s="14">
        <v>15</v>
      </c>
      <c r="H109" s="15" t="s">
        <v>3</v>
      </c>
      <c r="I109" s="16">
        <v>0</v>
      </c>
      <c r="J109" s="14">
        <v>3</v>
      </c>
      <c r="K109" s="15" t="s">
        <v>3</v>
      </c>
      <c r="L109" s="16">
        <v>2</v>
      </c>
      <c r="M109" s="44"/>
      <c r="N109" s="42"/>
      <c r="O109" s="43"/>
      <c r="P109" s="18">
        <f>R109*3+T109</f>
        <v>6</v>
      </c>
      <c r="Q109" s="18">
        <f>(G109+J109+M109)-(I109+L109+O109)</f>
        <v>16</v>
      </c>
      <c r="R109" s="17">
        <f>COUNTIF(U109:W109,"A")</f>
        <v>2</v>
      </c>
      <c r="S109" s="17">
        <f>COUNTIF(U109:W109,"C")</f>
        <v>0</v>
      </c>
      <c r="T109" s="17">
        <f>COUNTIF(U109:W109,"B")</f>
        <v>0</v>
      </c>
      <c r="U109" s="18" t="str">
        <f>IF(G109="","",IF(G109&gt;I109,"A",IF(G109=I109,"B","C")))</f>
        <v>A</v>
      </c>
      <c r="V109" s="18" t="str">
        <f>IF(J109="","",IF(J109&gt;L109,"A",IF(J109=L109,"B","C")))</f>
        <v>A</v>
      </c>
      <c r="W109" s="75">
        <f>IF(M109="","",IF(M109&gt;O109,"A",IF(M109=O109,"B","C")))</f>
      </c>
      <c r="X109" s="76">
        <v>1</v>
      </c>
    </row>
    <row r="110" spans="2:24" ht="13.5">
      <c r="B110" s="35">
        <v>2</v>
      </c>
      <c r="C110" s="13" t="s">
        <v>411</v>
      </c>
      <c r="D110" s="19">
        <v>0</v>
      </c>
      <c r="E110" s="20" t="s">
        <v>3</v>
      </c>
      <c r="F110" s="21">
        <v>15</v>
      </c>
      <c r="G110" s="278"/>
      <c r="H110" s="279"/>
      <c r="I110" s="280"/>
      <c r="J110" s="22">
        <v>0</v>
      </c>
      <c r="K110" s="20" t="s">
        <v>3</v>
      </c>
      <c r="L110" s="21">
        <v>14</v>
      </c>
      <c r="M110" s="44"/>
      <c r="N110" s="42"/>
      <c r="O110" s="43"/>
      <c r="P110" s="24">
        <f>R110*3+T110</f>
        <v>0</v>
      </c>
      <c r="Q110" s="24">
        <f>(D110+J110+M110)-(F110+L110+O110)</f>
        <v>-29</v>
      </c>
      <c r="R110" s="23">
        <f>COUNTIF(U110:W110,"A")</f>
        <v>0</v>
      </c>
      <c r="S110" s="23">
        <f>COUNTIF(U110:W110,"C")</f>
        <v>2</v>
      </c>
      <c r="T110" s="23">
        <f>COUNTIF(U110:W110,"B")</f>
        <v>0</v>
      </c>
      <c r="U110" s="24" t="str">
        <f>IF(D110="","",IF(D110&gt;F110,"A",IF(D110=F110,"B","C")))</f>
        <v>C</v>
      </c>
      <c r="V110" s="24" t="str">
        <f>IF(J110="","",IF(J110&gt;L110,"A",IF(J110=L110,"B","C")))</f>
        <v>C</v>
      </c>
      <c r="W110" s="25">
        <f>IF(M110="","",IF(M110&gt;O110,"A",IF(M110=O110,"B","C")))</f>
      </c>
      <c r="X110" s="77">
        <v>3</v>
      </c>
    </row>
    <row r="111" spans="2:24" ht="14.25" thickBot="1">
      <c r="B111" s="35">
        <v>3</v>
      </c>
      <c r="C111" s="26" t="s">
        <v>410</v>
      </c>
      <c r="D111" s="27">
        <v>2</v>
      </c>
      <c r="E111" s="28" t="s">
        <v>3</v>
      </c>
      <c r="F111" s="29">
        <v>3</v>
      </c>
      <c r="G111" s="30">
        <v>14</v>
      </c>
      <c r="H111" s="28" t="s">
        <v>3</v>
      </c>
      <c r="I111" s="29">
        <v>0</v>
      </c>
      <c r="J111" s="281"/>
      <c r="K111" s="282"/>
      <c r="L111" s="303"/>
      <c r="M111" s="44"/>
      <c r="N111" s="42"/>
      <c r="O111" s="43"/>
      <c r="P111" s="31">
        <f>R111*3+T111</f>
        <v>3</v>
      </c>
      <c r="Q111" s="31">
        <f>(D111+G111+M111)-(F111+I111+O111)</f>
        <v>13</v>
      </c>
      <c r="R111" s="78">
        <f>COUNTIF(U111:W111,"A")</f>
        <v>1</v>
      </c>
      <c r="S111" s="78">
        <f>COUNTIF(U111:W111,"C")</f>
        <v>1</v>
      </c>
      <c r="T111" s="78">
        <f>COUNTIF(U111:W111,"B")</f>
        <v>0</v>
      </c>
      <c r="U111" s="31" t="str">
        <f>IF(D111="","",IF(D111&gt;F111,"A",IF(D111=F111,"B","C")))</f>
        <v>C</v>
      </c>
      <c r="V111" s="31" t="str">
        <f>IF(G111="","",IF(G111&gt;I111,"A",IF(G111=I111,"B","C")))</f>
        <v>A</v>
      </c>
      <c r="W111" s="32">
        <f>IF(M111="","",IF(M111&gt;O111,"A",IF(M111=O111,"B","C")))</f>
      </c>
      <c r="X111" s="79">
        <v>2</v>
      </c>
    </row>
    <row r="112" spans="2:24" ht="13.5">
      <c r="B112" s="1"/>
      <c r="C112" s="45"/>
      <c r="D112" s="36"/>
      <c r="E112" s="36"/>
      <c r="F112" s="36"/>
      <c r="G112" s="36"/>
      <c r="H112" s="36"/>
      <c r="I112" s="36"/>
      <c r="J112" s="36"/>
      <c r="K112" s="36"/>
      <c r="L112" s="36"/>
      <c r="M112" s="36"/>
      <c r="N112" s="36"/>
      <c r="O112" s="36"/>
      <c r="P112" s="36"/>
      <c r="Q112" s="36"/>
      <c r="R112" s="36"/>
      <c r="S112" s="36"/>
      <c r="T112" s="36"/>
      <c r="U112" s="36"/>
      <c r="V112" s="1"/>
      <c r="W112" s="1"/>
      <c r="X112" s="1"/>
    </row>
    <row r="113" spans="2:24" ht="13.5">
      <c r="B113" s="1"/>
      <c r="C113" s="1" t="s">
        <v>491</v>
      </c>
      <c r="E113" s="36"/>
      <c r="F113" s="36"/>
      <c r="G113" s="36"/>
      <c r="H113" s="36"/>
      <c r="I113" s="36"/>
      <c r="J113" s="36"/>
      <c r="K113" s="36"/>
      <c r="L113" s="36"/>
      <c r="M113" s="36"/>
      <c r="N113" s="36"/>
      <c r="O113" s="36"/>
      <c r="P113" s="36"/>
      <c r="Q113" s="36"/>
      <c r="R113" s="36"/>
      <c r="S113" s="36"/>
      <c r="T113" s="36"/>
      <c r="U113" s="36"/>
      <c r="V113" s="1"/>
      <c r="W113" s="1"/>
      <c r="X113" s="1"/>
    </row>
    <row r="114" spans="2:24" ht="14.25" thickBot="1">
      <c r="B114" s="1"/>
      <c r="C114" s="45"/>
      <c r="D114" s="36"/>
      <c r="E114" s="36"/>
      <c r="F114" s="36"/>
      <c r="G114" s="36"/>
      <c r="H114" s="36"/>
      <c r="I114" s="36"/>
      <c r="J114" s="36"/>
      <c r="K114" s="36"/>
      <c r="L114" s="36"/>
      <c r="M114" s="36"/>
      <c r="N114" s="36"/>
      <c r="O114" s="36"/>
      <c r="P114" s="36"/>
      <c r="Q114" s="36"/>
      <c r="R114" s="36"/>
      <c r="S114" s="36"/>
      <c r="T114" s="36"/>
      <c r="U114" s="36"/>
      <c r="V114" s="1"/>
      <c r="W114" s="1"/>
      <c r="X114" s="1"/>
    </row>
    <row r="115" spans="3:24" ht="14.25" thickBot="1">
      <c r="C115" s="9" t="s">
        <v>413</v>
      </c>
      <c r="D115" s="284" t="str">
        <f>C116</f>
        <v>横浜商大</v>
      </c>
      <c r="E115" s="285"/>
      <c r="F115" s="286"/>
      <c r="G115" s="284" t="str">
        <f>C117</f>
        <v>関東学院</v>
      </c>
      <c r="H115" s="285"/>
      <c r="I115" s="286"/>
      <c r="J115" s="284" t="str">
        <f>C118</f>
        <v>横浜緑ヶ丘</v>
      </c>
      <c r="K115" s="285"/>
      <c r="L115" s="286"/>
      <c r="M115" s="300"/>
      <c r="N115" s="301"/>
      <c r="O115" s="302"/>
      <c r="P115" s="10" t="s">
        <v>1</v>
      </c>
      <c r="Q115" s="10" t="s">
        <v>76</v>
      </c>
      <c r="R115" s="11" t="s">
        <v>77</v>
      </c>
      <c r="S115" s="11" t="s">
        <v>78</v>
      </c>
      <c r="T115" s="11" t="s">
        <v>79</v>
      </c>
      <c r="U115" s="11"/>
      <c r="V115" s="11"/>
      <c r="W115" s="12"/>
      <c r="X115" s="74" t="s">
        <v>2</v>
      </c>
    </row>
    <row r="116" spans="2:24" ht="14.25" thickTop="1">
      <c r="B116" s="35">
        <v>1</v>
      </c>
      <c r="C116" s="262" t="s">
        <v>414</v>
      </c>
      <c r="D116" s="275"/>
      <c r="E116" s="276"/>
      <c r="F116" s="277"/>
      <c r="G116" s="14">
        <v>6</v>
      </c>
      <c r="H116" s="15" t="s">
        <v>3</v>
      </c>
      <c r="I116" s="16">
        <v>2</v>
      </c>
      <c r="J116" s="14">
        <v>9</v>
      </c>
      <c r="K116" s="15" t="s">
        <v>3</v>
      </c>
      <c r="L116" s="16">
        <v>2</v>
      </c>
      <c r="M116" s="44"/>
      <c r="N116" s="42"/>
      <c r="O116" s="43"/>
      <c r="P116" s="18">
        <f>R116*3+T116</f>
        <v>6</v>
      </c>
      <c r="Q116" s="18">
        <f>(G116+J116+M116)-(I116+L116+O116)</f>
        <v>11</v>
      </c>
      <c r="R116" s="17">
        <f>COUNTIF(U116:W116,"A")</f>
        <v>2</v>
      </c>
      <c r="S116" s="17">
        <f>COUNTIF(U116:W116,"C")</f>
        <v>0</v>
      </c>
      <c r="T116" s="17">
        <f>COUNTIF(U116:W116,"B")</f>
        <v>0</v>
      </c>
      <c r="U116" s="18" t="str">
        <f>IF(G116="","",IF(G116&gt;I116,"A",IF(G116=I116,"B","C")))</f>
        <v>A</v>
      </c>
      <c r="V116" s="18" t="str">
        <f>IF(J116="","",IF(J116&gt;L116,"A",IF(J116=L116,"B","C")))</f>
        <v>A</v>
      </c>
      <c r="W116" s="75">
        <f>IF(M116="","",IF(M116&gt;O116,"A",IF(M116=O116,"B","C")))</f>
      </c>
      <c r="X116" s="76">
        <v>1</v>
      </c>
    </row>
    <row r="117" spans="2:24" ht="13.5">
      <c r="B117" s="35">
        <v>2</v>
      </c>
      <c r="C117" s="262" t="s">
        <v>415</v>
      </c>
      <c r="D117" s="19">
        <v>2</v>
      </c>
      <c r="E117" s="20" t="s">
        <v>3</v>
      </c>
      <c r="F117" s="21">
        <v>6</v>
      </c>
      <c r="G117" s="278"/>
      <c r="H117" s="279"/>
      <c r="I117" s="280"/>
      <c r="J117" s="22">
        <v>12</v>
      </c>
      <c r="K117" s="20" t="s">
        <v>3</v>
      </c>
      <c r="L117" s="21">
        <v>2</v>
      </c>
      <c r="M117" s="44"/>
      <c r="N117" s="42"/>
      <c r="O117" s="43"/>
      <c r="P117" s="24">
        <f>R117*3+T117</f>
        <v>3</v>
      </c>
      <c r="Q117" s="24">
        <f>(D117+J117+M117)-(F117+L117+O117)</f>
        <v>6</v>
      </c>
      <c r="R117" s="23">
        <f>COUNTIF(U117:W117,"A")</f>
        <v>1</v>
      </c>
      <c r="S117" s="23">
        <f>COUNTIF(U117:W117,"C")</f>
        <v>1</v>
      </c>
      <c r="T117" s="23">
        <f>COUNTIF(U117:W117,"B")</f>
        <v>0</v>
      </c>
      <c r="U117" s="24" t="str">
        <f>IF(D117="","",IF(D117&gt;F117,"A",IF(D117=F117,"B","C")))</f>
        <v>C</v>
      </c>
      <c r="V117" s="24" t="str">
        <f>IF(J117="","",IF(J117&gt;L117,"A",IF(J117=L117,"B","C")))</f>
        <v>A</v>
      </c>
      <c r="W117" s="25">
        <f>IF(M117="","",IF(M117&gt;O117,"A",IF(M117=O117,"B","C")))</f>
      </c>
      <c r="X117" s="77">
        <v>2</v>
      </c>
    </row>
    <row r="118" spans="2:24" ht="14.25" thickBot="1">
      <c r="B118" s="35">
        <v>3</v>
      </c>
      <c r="C118" s="26" t="s">
        <v>436</v>
      </c>
      <c r="D118" s="27">
        <v>2</v>
      </c>
      <c r="E118" s="28" t="s">
        <v>3</v>
      </c>
      <c r="F118" s="29">
        <v>9</v>
      </c>
      <c r="G118" s="30">
        <v>2</v>
      </c>
      <c r="H118" s="28" t="s">
        <v>3</v>
      </c>
      <c r="I118" s="29">
        <v>12</v>
      </c>
      <c r="J118" s="281"/>
      <c r="K118" s="282"/>
      <c r="L118" s="303"/>
      <c r="M118" s="44"/>
      <c r="N118" s="42"/>
      <c r="O118" s="43"/>
      <c r="P118" s="31">
        <f>R118*3+T118</f>
        <v>0</v>
      </c>
      <c r="Q118" s="31">
        <f>(D118+G118+M118)-(F118+I118+O118)</f>
        <v>-17</v>
      </c>
      <c r="R118" s="78">
        <f>COUNTIF(U118:W118,"A")</f>
        <v>0</v>
      </c>
      <c r="S118" s="78">
        <f>COUNTIF(U118:W118,"C")</f>
        <v>2</v>
      </c>
      <c r="T118" s="78">
        <f>COUNTIF(U118:W118,"B")</f>
        <v>0</v>
      </c>
      <c r="U118" s="31" t="str">
        <f>IF(D118="","",IF(D118&gt;F118,"A",IF(D118=F118,"B","C")))</f>
        <v>C</v>
      </c>
      <c r="V118" s="31" t="str">
        <f>IF(G118="","",IF(G118&gt;I118,"A",IF(G118=I118,"B","C")))</f>
        <v>C</v>
      </c>
      <c r="W118" s="32">
        <f>IF(M118="","",IF(M118&gt;O118,"A",IF(M118=O118,"B","C")))</f>
      </c>
      <c r="X118" s="79">
        <v>3</v>
      </c>
    </row>
    <row r="119" spans="2:24" ht="13.5">
      <c r="B119" s="1"/>
      <c r="C119" s="45"/>
      <c r="D119" s="36"/>
      <c r="E119" s="36"/>
      <c r="F119" s="36"/>
      <c r="G119" s="36"/>
      <c r="H119" s="36"/>
      <c r="I119" s="36"/>
      <c r="J119" s="36"/>
      <c r="K119" s="36"/>
      <c r="L119" s="36"/>
      <c r="M119" s="36"/>
      <c r="N119" s="36"/>
      <c r="O119" s="36"/>
      <c r="P119" s="36"/>
      <c r="Q119" s="36"/>
      <c r="R119" s="36"/>
      <c r="S119" s="36"/>
      <c r="T119" s="36"/>
      <c r="U119" s="36"/>
      <c r="V119" s="1"/>
      <c r="W119" s="1"/>
      <c r="X119" s="1"/>
    </row>
    <row r="120" spans="2:24" ht="14.25" thickBot="1">
      <c r="B120" s="1"/>
      <c r="C120" s="45"/>
      <c r="D120" s="36"/>
      <c r="E120" s="36"/>
      <c r="F120" s="36"/>
      <c r="G120" s="36"/>
      <c r="H120" s="36"/>
      <c r="I120" s="36"/>
      <c r="J120" s="36"/>
      <c r="K120" s="36"/>
      <c r="L120" s="36"/>
      <c r="M120" s="36"/>
      <c r="N120" s="36"/>
      <c r="O120" s="36"/>
      <c r="P120" s="36"/>
      <c r="Q120" s="36"/>
      <c r="R120" s="36"/>
      <c r="S120" s="36"/>
      <c r="T120" s="36"/>
      <c r="U120" s="36"/>
      <c r="V120" s="1"/>
      <c r="W120" s="1"/>
      <c r="X120" s="1"/>
    </row>
    <row r="121" spans="2:24" ht="14.25" thickBot="1">
      <c r="B121" s="1"/>
      <c r="C121" s="9" t="s">
        <v>416</v>
      </c>
      <c r="D121" s="284" t="str">
        <f>C122</f>
        <v>桐蔭学園</v>
      </c>
      <c r="E121" s="285"/>
      <c r="F121" s="286"/>
      <c r="G121" s="284" t="str">
        <f>C123</f>
        <v>光　　陵</v>
      </c>
      <c r="H121" s="285"/>
      <c r="I121" s="286"/>
      <c r="J121" s="284" t="str">
        <f>C124</f>
        <v>城　　郷</v>
      </c>
      <c r="K121" s="285"/>
      <c r="L121" s="286"/>
      <c r="M121" s="300"/>
      <c r="N121" s="301"/>
      <c r="O121" s="302"/>
      <c r="P121" s="10" t="s">
        <v>1</v>
      </c>
      <c r="Q121" s="10" t="s">
        <v>76</v>
      </c>
      <c r="R121" s="11" t="s">
        <v>77</v>
      </c>
      <c r="S121" s="11" t="s">
        <v>78</v>
      </c>
      <c r="T121" s="11" t="s">
        <v>79</v>
      </c>
      <c r="U121" s="11"/>
      <c r="V121" s="11"/>
      <c r="W121" s="12"/>
      <c r="X121" s="74" t="s">
        <v>2</v>
      </c>
    </row>
    <row r="122" spans="2:24" ht="14.25" thickTop="1">
      <c r="B122" s="35">
        <v>1</v>
      </c>
      <c r="C122" s="262" t="s">
        <v>417</v>
      </c>
      <c r="D122" s="275"/>
      <c r="E122" s="276"/>
      <c r="F122" s="277"/>
      <c r="G122" s="14">
        <v>14</v>
      </c>
      <c r="H122" s="15" t="s">
        <v>3</v>
      </c>
      <c r="I122" s="16">
        <v>0</v>
      </c>
      <c r="J122" s="14">
        <v>13</v>
      </c>
      <c r="K122" s="15" t="s">
        <v>3</v>
      </c>
      <c r="L122" s="16">
        <v>0</v>
      </c>
      <c r="M122" s="44"/>
      <c r="N122" s="42"/>
      <c r="O122" s="43"/>
      <c r="P122" s="18">
        <f>R122*3+T122</f>
        <v>6</v>
      </c>
      <c r="Q122" s="18">
        <f>(G122+J122+M122)-(I122+L122+O122)</f>
        <v>27</v>
      </c>
      <c r="R122" s="17">
        <f>COUNTIF(U122:W122,"A")</f>
        <v>2</v>
      </c>
      <c r="S122" s="17">
        <f>COUNTIF(U122:W122,"C")</f>
        <v>0</v>
      </c>
      <c r="T122" s="17">
        <f>COUNTIF(U122:W122,"B")</f>
        <v>0</v>
      </c>
      <c r="U122" s="18" t="str">
        <f>IF(G122="","",IF(G122&gt;I122,"A",IF(G122=I122,"B","C")))</f>
        <v>A</v>
      </c>
      <c r="V122" s="18" t="str">
        <f>IF(J122="","",IF(J122&gt;L122,"A",IF(J122=L122,"B","C")))</f>
        <v>A</v>
      </c>
      <c r="W122" s="75">
        <f>IF(M122="","",IF(M122&gt;O122,"A",IF(M122=O122,"B","C")))</f>
      </c>
      <c r="X122" s="76">
        <v>1</v>
      </c>
    </row>
    <row r="123" spans="2:24" ht="13.5">
      <c r="B123" s="35">
        <v>2</v>
      </c>
      <c r="C123" s="13" t="s">
        <v>419</v>
      </c>
      <c r="D123" s="19">
        <v>0</v>
      </c>
      <c r="E123" s="20" t="s">
        <v>3</v>
      </c>
      <c r="F123" s="21">
        <v>14</v>
      </c>
      <c r="G123" s="278"/>
      <c r="H123" s="279"/>
      <c r="I123" s="280"/>
      <c r="J123" s="22">
        <v>4</v>
      </c>
      <c r="K123" s="20" t="s">
        <v>3</v>
      </c>
      <c r="L123" s="21">
        <v>5</v>
      </c>
      <c r="M123" s="44"/>
      <c r="N123" s="42"/>
      <c r="O123" s="43"/>
      <c r="P123" s="24">
        <f>R123*3+T123</f>
        <v>0</v>
      </c>
      <c r="Q123" s="24">
        <f>(D123+J123+M123)-(F123+L123+O123)</f>
        <v>-15</v>
      </c>
      <c r="R123" s="23">
        <f>COUNTIF(U123:W123,"A")</f>
        <v>0</v>
      </c>
      <c r="S123" s="23">
        <f>COUNTIF(U123:W123,"C")</f>
        <v>2</v>
      </c>
      <c r="T123" s="23">
        <f>COUNTIF(U123:W123,"B")</f>
        <v>0</v>
      </c>
      <c r="U123" s="24" t="str">
        <f>IF(D123="","",IF(D123&gt;F123,"A",IF(D123=F123,"B","C")))</f>
        <v>C</v>
      </c>
      <c r="V123" s="24" t="str">
        <f>IF(J123="","",IF(J123&gt;L123,"A",IF(J123=L123,"B","C")))</f>
        <v>C</v>
      </c>
      <c r="W123" s="25">
        <f>IF(M123="","",IF(M123&gt;O123,"A",IF(M123=O123,"B","C")))</f>
      </c>
      <c r="X123" s="77">
        <v>3</v>
      </c>
    </row>
    <row r="124" spans="2:24" ht="14.25" thickBot="1">
      <c r="B124" s="35">
        <v>3</v>
      </c>
      <c r="C124" s="26" t="s">
        <v>418</v>
      </c>
      <c r="D124" s="27">
        <v>0</v>
      </c>
      <c r="E124" s="28" t="s">
        <v>3</v>
      </c>
      <c r="F124" s="29">
        <v>13</v>
      </c>
      <c r="G124" s="30">
        <v>5</v>
      </c>
      <c r="H124" s="28" t="s">
        <v>3</v>
      </c>
      <c r="I124" s="29">
        <v>4</v>
      </c>
      <c r="J124" s="281"/>
      <c r="K124" s="282"/>
      <c r="L124" s="303"/>
      <c r="M124" s="44"/>
      <c r="N124" s="42"/>
      <c r="O124" s="43"/>
      <c r="P124" s="31">
        <f>R124*3+T124</f>
        <v>3</v>
      </c>
      <c r="Q124" s="31">
        <f>(D124+G124+M124)-(F124+I124+O124)</f>
        <v>-12</v>
      </c>
      <c r="R124" s="78">
        <f>COUNTIF(U124:W124,"A")</f>
        <v>1</v>
      </c>
      <c r="S124" s="78">
        <f>COUNTIF(U124:W124,"C")</f>
        <v>1</v>
      </c>
      <c r="T124" s="78">
        <f>COUNTIF(U124:W124,"B")</f>
        <v>0</v>
      </c>
      <c r="U124" s="31" t="str">
        <f>IF(D124="","",IF(D124&gt;F124,"A",IF(D124=F124,"B","C")))</f>
        <v>C</v>
      </c>
      <c r="V124" s="31" t="str">
        <f>IF(G124="","",IF(G124&gt;I124,"A",IF(G124=I124,"B","C")))</f>
        <v>A</v>
      </c>
      <c r="W124" s="32">
        <f>IF(M124="","",IF(M124&gt;O124,"A",IF(M124=O124,"B","C")))</f>
      </c>
      <c r="X124" s="79">
        <v>2</v>
      </c>
    </row>
  </sheetData>
  <sheetProtection/>
  <mergeCells count="152">
    <mergeCell ref="M115:O115"/>
    <mergeCell ref="D116:F116"/>
    <mergeCell ref="G117:I117"/>
    <mergeCell ref="G123:I123"/>
    <mergeCell ref="J118:L118"/>
    <mergeCell ref="D115:F115"/>
    <mergeCell ref="G115:I115"/>
    <mergeCell ref="J115:L115"/>
    <mergeCell ref="D3:F3"/>
    <mergeCell ref="G3:I3"/>
    <mergeCell ref="J124:L124"/>
    <mergeCell ref="D122:F122"/>
    <mergeCell ref="D4:F4"/>
    <mergeCell ref="G5:I5"/>
    <mergeCell ref="D17:F17"/>
    <mergeCell ref="G17:I17"/>
    <mergeCell ref="D10:F10"/>
    <mergeCell ref="G10:I10"/>
    <mergeCell ref="J10:L10"/>
    <mergeCell ref="M10:O10"/>
    <mergeCell ref="J3:L3"/>
    <mergeCell ref="M3:O3"/>
    <mergeCell ref="J6:L6"/>
    <mergeCell ref="M7:O7"/>
    <mergeCell ref="J17:L17"/>
    <mergeCell ref="M17:O17"/>
    <mergeCell ref="D11:F11"/>
    <mergeCell ref="G12:I12"/>
    <mergeCell ref="J13:L13"/>
    <mergeCell ref="M14:O14"/>
    <mergeCell ref="J24:L24"/>
    <mergeCell ref="M24:O24"/>
    <mergeCell ref="D18:F18"/>
    <mergeCell ref="G19:I19"/>
    <mergeCell ref="J20:L20"/>
    <mergeCell ref="M21:O21"/>
    <mergeCell ref="D24:F24"/>
    <mergeCell ref="G24:I24"/>
    <mergeCell ref="J31:L31"/>
    <mergeCell ref="M31:O31"/>
    <mergeCell ref="D25:F25"/>
    <mergeCell ref="G26:I26"/>
    <mergeCell ref="J27:L27"/>
    <mergeCell ref="M28:O28"/>
    <mergeCell ref="D31:F31"/>
    <mergeCell ref="G31:I31"/>
    <mergeCell ref="D32:F32"/>
    <mergeCell ref="G33:I33"/>
    <mergeCell ref="J34:L34"/>
    <mergeCell ref="M35:O35"/>
    <mergeCell ref="D38:F38"/>
    <mergeCell ref="G38:I38"/>
    <mergeCell ref="J38:L38"/>
    <mergeCell ref="M38:O38"/>
    <mergeCell ref="D39:F39"/>
    <mergeCell ref="G40:I40"/>
    <mergeCell ref="J41:L41"/>
    <mergeCell ref="M42:O42"/>
    <mergeCell ref="D45:F45"/>
    <mergeCell ref="G45:I45"/>
    <mergeCell ref="J45:L45"/>
    <mergeCell ref="M45:O45"/>
    <mergeCell ref="D46:F46"/>
    <mergeCell ref="G47:I47"/>
    <mergeCell ref="J48:L48"/>
    <mergeCell ref="M49:O49"/>
    <mergeCell ref="D52:F52"/>
    <mergeCell ref="G52:I52"/>
    <mergeCell ref="J52:L52"/>
    <mergeCell ref="M52:O52"/>
    <mergeCell ref="D53:F53"/>
    <mergeCell ref="G54:I54"/>
    <mergeCell ref="J55:L55"/>
    <mergeCell ref="M56:O56"/>
    <mergeCell ref="D59:F59"/>
    <mergeCell ref="G59:I59"/>
    <mergeCell ref="J59:L59"/>
    <mergeCell ref="M59:O59"/>
    <mergeCell ref="D60:F60"/>
    <mergeCell ref="G61:I61"/>
    <mergeCell ref="J62:L62"/>
    <mergeCell ref="M63:O63"/>
    <mergeCell ref="D66:F66"/>
    <mergeCell ref="G66:I66"/>
    <mergeCell ref="J66:L66"/>
    <mergeCell ref="M66:O66"/>
    <mergeCell ref="D67:F67"/>
    <mergeCell ref="G68:I68"/>
    <mergeCell ref="J69:L69"/>
    <mergeCell ref="M70:O70"/>
    <mergeCell ref="D73:F73"/>
    <mergeCell ref="G73:I73"/>
    <mergeCell ref="J73:L73"/>
    <mergeCell ref="M73:O73"/>
    <mergeCell ref="D74:F74"/>
    <mergeCell ref="G75:I75"/>
    <mergeCell ref="J76:L76"/>
    <mergeCell ref="M77:O77"/>
    <mergeCell ref="D80:F80"/>
    <mergeCell ref="G80:I80"/>
    <mergeCell ref="J80:L80"/>
    <mergeCell ref="M80:O80"/>
    <mergeCell ref="D81:F81"/>
    <mergeCell ref="G82:I82"/>
    <mergeCell ref="J83:L83"/>
    <mergeCell ref="M84:O84"/>
    <mergeCell ref="D87:F87"/>
    <mergeCell ref="G87:I87"/>
    <mergeCell ref="J87:L87"/>
    <mergeCell ref="M87:O87"/>
    <mergeCell ref="D88:F88"/>
    <mergeCell ref="G89:I89"/>
    <mergeCell ref="J90:L90"/>
    <mergeCell ref="M91:O91"/>
    <mergeCell ref="D94:F94"/>
    <mergeCell ref="G94:I94"/>
    <mergeCell ref="J94:L94"/>
    <mergeCell ref="M94:O94"/>
    <mergeCell ref="D95:F95"/>
    <mergeCell ref="G96:I96"/>
    <mergeCell ref="J97:L97"/>
    <mergeCell ref="M98:O98"/>
    <mergeCell ref="D101:F101"/>
    <mergeCell ref="G101:I101"/>
    <mergeCell ref="J101:L101"/>
    <mergeCell ref="M101:O101"/>
    <mergeCell ref="J104:L104"/>
    <mergeCell ref="M105:O105"/>
    <mergeCell ref="D108:F108"/>
    <mergeCell ref="G108:I108"/>
    <mergeCell ref="J108:L108"/>
    <mergeCell ref="M108:O108"/>
    <mergeCell ref="AQ4:AR4"/>
    <mergeCell ref="D121:F121"/>
    <mergeCell ref="G121:I121"/>
    <mergeCell ref="J121:L121"/>
    <mergeCell ref="M121:O121"/>
    <mergeCell ref="D109:F109"/>
    <mergeCell ref="G110:I110"/>
    <mergeCell ref="J111:L111"/>
    <mergeCell ref="D102:F102"/>
    <mergeCell ref="G103:I103"/>
    <mergeCell ref="Z12:Z13"/>
    <mergeCell ref="Z14:Z15"/>
    <mergeCell ref="Z16:Z17"/>
    <mergeCell ref="Z3:AA3"/>
    <mergeCell ref="Z4:Z8"/>
    <mergeCell ref="Z10:Z11"/>
    <mergeCell ref="Z22:Z23"/>
    <mergeCell ref="AQ20:AR20"/>
    <mergeCell ref="Z18:Z19"/>
    <mergeCell ref="Z20:Z21"/>
  </mergeCells>
  <printOptions/>
  <pageMargins left="0.1968503937007874" right="0.1968503937007874" top="0.1968503937007874" bottom="0.1968503937007874" header="0.5118110236220472" footer="0.5118110236220472"/>
  <pageSetup orientation="portrait" paperSize="9" r:id="rId1"/>
</worksheet>
</file>

<file path=xl/worksheets/sheet3.xml><?xml version="1.0" encoding="utf-8"?>
<worksheet xmlns="http://schemas.openxmlformats.org/spreadsheetml/2006/main" xmlns:r="http://schemas.openxmlformats.org/officeDocument/2006/relationships">
  <sheetPr>
    <tabColor indexed="19"/>
  </sheetPr>
  <dimension ref="A1:AG42"/>
  <sheetViews>
    <sheetView showGridLines="0" zoomScalePageLayoutView="0" workbookViewId="0" topLeftCell="A1">
      <selection activeCell="A1" sqref="A1"/>
    </sheetView>
  </sheetViews>
  <sheetFormatPr defaultColWidth="8.796875" defaultRowHeight="14.25"/>
  <cols>
    <col min="1" max="1" width="1.203125" style="1" customWidth="1"/>
    <col min="2" max="2" width="1.8984375" style="1" customWidth="1"/>
    <col min="3" max="3" width="17.09765625" style="1" customWidth="1"/>
    <col min="4" max="17" width="4.59765625" style="36" customWidth="1"/>
    <col min="18" max="18" width="4.59765625" style="36" hidden="1" customWidth="1"/>
    <col min="19" max="21" width="2.69921875" style="36" hidden="1" customWidth="1"/>
    <col min="22" max="22" width="2.69921875" style="1" hidden="1" customWidth="1"/>
    <col min="23" max="23" width="2.59765625" style="36" hidden="1" customWidth="1"/>
    <col min="24" max="24" width="4.59765625" style="36" customWidth="1"/>
    <col min="25" max="25" width="6.19921875" style="36" customWidth="1"/>
    <col min="26" max="26" width="8.69921875" style="1" customWidth="1"/>
    <col min="27" max="27" width="9.19921875" style="1" customWidth="1"/>
    <col min="28" max="33" width="11" style="1" customWidth="1"/>
    <col min="34" max="16384" width="9" style="1" customWidth="1"/>
  </cols>
  <sheetData>
    <row r="1" spans="3:21" ht="18.75">
      <c r="C1" s="2" t="str">
        <f>'予選要項'!B2</f>
        <v>２０１２年度 </v>
      </c>
      <c r="D1" s="3" t="s">
        <v>167</v>
      </c>
      <c r="E1" s="4"/>
      <c r="F1" s="4"/>
      <c r="G1" s="4"/>
      <c r="H1" s="4"/>
      <c r="I1" s="4"/>
      <c r="J1" s="4"/>
      <c r="K1" s="4"/>
      <c r="L1" s="4"/>
      <c r="M1" s="4"/>
      <c r="N1" s="4"/>
      <c r="O1" s="4"/>
      <c r="P1" s="4"/>
      <c r="Q1" s="4"/>
      <c r="R1" s="4"/>
      <c r="S1" s="4"/>
      <c r="T1" s="4"/>
      <c r="U1" s="4"/>
    </row>
    <row r="2" spans="3:24" ht="19.5" thickBot="1">
      <c r="C2" s="7" t="s">
        <v>0</v>
      </c>
      <c r="D2" s="8"/>
      <c r="E2" s="8"/>
      <c r="F2" s="8"/>
      <c r="G2" s="8"/>
      <c r="H2" s="8"/>
      <c r="I2" s="8"/>
      <c r="J2" s="8"/>
      <c r="K2" s="8"/>
      <c r="L2" s="8"/>
      <c r="M2" s="8"/>
      <c r="N2" s="8"/>
      <c r="O2" s="8"/>
      <c r="P2" s="4"/>
      <c r="Q2" s="4"/>
      <c r="R2" s="4"/>
      <c r="S2" s="4"/>
      <c r="T2" s="4"/>
      <c r="U2" s="4"/>
      <c r="W2" s="6"/>
      <c r="X2" s="6"/>
    </row>
    <row r="3" spans="3:33" ht="14.25" thickBot="1">
      <c r="C3" s="81" t="s">
        <v>82</v>
      </c>
      <c r="D3" s="284" t="str">
        <f>C4</f>
        <v>茅ヶ崎北陵</v>
      </c>
      <c r="E3" s="285"/>
      <c r="F3" s="286"/>
      <c r="G3" s="284" t="str">
        <f>C5</f>
        <v>湘南学園</v>
      </c>
      <c r="H3" s="285"/>
      <c r="I3" s="286"/>
      <c r="J3" s="284" t="str">
        <f>C6</f>
        <v>藤沢総合</v>
      </c>
      <c r="K3" s="285"/>
      <c r="L3" s="286"/>
      <c r="M3" s="284" t="str">
        <f>C7</f>
        <v>鎌倉学園</v>
      </c>
      <c r="N3" s="285"/>
      <c r="O3" s="286"/>
      <c r="P3" s="10" t="s">
        <v>1</v>
      </c>
      <c r="Q3" s="10" t="s">
        <v>76</v>
      </c>
      <c r="R3" s="11" t="s">
        <v>77</v>
      </c>
      <c r="S3" s="11" t="s">
        <v>78</v>
      </c>
      <c r="T3" s="11" t="s">
        <v>79</v>
      </c>
      <c r="U3" s="11"/>
      <c r="V3" s="11"/>
      <c r="W3" s="12"/>
      <c r="X3" s="74" t="s">
        <v>2</v>
      </c>
      <c r="Z3" s="287" t="s">
        <v>113</v>
      </c>
      <c r="AA3" s="288"/>
      <c r="AB3" s="132" t="s">
        <v>114</v>
      </c>
      <c r="AC3" s="117" t="s">
        <v>115</v>
      </c>
      <c r="AD3" s="116" t="s">
        <v>116</v>
      </c>
      <c r="AE3" s="117" t="s">
        <v>117</v>
      </c>
      <c r="AF3" s="133" t="s">
        <v>118</v>
      </c>
      <c r="AG3" s="133" t="s">
        <v>119</v>
      </c>
    </row>
    <row r="4" spans="2:33" ht="15" thickBot="1" thickTop="1">
      <c r="B4" s="1">
        <v>1</v>
      </c>
      <c r="C4" s="262" t="s">
        <v>88</v>
      </c>
      <c r="D4" s="275"/>
      <c r="E4" s="276"/>
      <c r="F4" s="277"/>
      <c r="G4" s="14">
        <v>15</v>
      </c>
      <c r="H4" s="15" t="s">
        <v>3</v>
      </c>
      <c r="I4" s="16">
        <v>0</v>
      </c>
      <c r="J4" s="14">
        <v>12</v>
      </c>
      <c r="K4" s="15" t="s">
        <v>3</v>
      </c>
      <c r="L4" s="16">
        <v>2</v>
      </c>
      <c r="M4" s="14">
        <v>3</v>
      </c>
      <c r="N4" s="15" t="s">
        <v>3</v>
      </c>
      <c r="O4" s="17">
        <v>15</v>
      </c>
      <c r="P4" s="18">
        <f>R4*3+T4</f>
        <v>6</v>
      </c>
      <c r="Q4" s="18">
        <f>(G4+J4+M4)-(I4+L4+O4)</f>
        <v>13</v>
      </c>
      <c r="R4" s="17">
        <f>COUNTIF(U4:W4,"A")</f>
        <v>2</v>
      </c>
      <c r="S4" s="17">
        <f>COUNTIF(U4:W4,"C")</f>
        <v>1</v>
      </c>
      <c r="T4" s="17">
        <f>COUNTIF(U4:W4,"B")</f>
        <v>0</v>
      </c>
      <c r="U4" s="18" t="str">
        <f>IF(G4="","",IF(G4&gt;I4,"A",IF(G4=I4,"B","C")))</f>
        <v>A</v>
      </c>
      <c r="V4" s="18" t="str">
        <f>IF(J4="","",IF(J4&gt;L4,"A",IF(J4=L4,"B","C")))</f>
        <v>A</v>
      </c>
      <c r="W4" s="75" t="str">
        <f>IF(M4="","",IF(M4&gt;O4,"A",IF(M4=O4,"B","C")))</f>
        <v>C</v>
      </c>
      <c r="X4" s="76">
        <v>2</v>
      </c>
      <c r="Z4" s="289" t="s">
        <v>120</v>
      </c>
      <c r="AA4" s="101" t="s">
        <v>121</v>
      </c>
      <c r="AB4" s="147" t="s">
        <v>126</v>
      </c>
      <c r="AC4" s="148" t="s">
        <v>122</v>
      </c>
      <c r="AD4" s="149" t="s">
        <v>152</v>
      </c>
      <c r="AE4" s="148" t="s">
        <v>124</v>
      </c>
      <c r="AF4" s="150" t="s">
        <v>123</v>
      </c>
      <c r="AG4" s="150" t="s">
        <v>125</v>
      </c>
    </row>
    <row r="5" spans="2:33" ht="13.5">
      <c r="B5" s="1">
        <v>2</v>
      </c>
      <c r="C5" s="13" t="s">
        <v>89</v>
      </c>
      <c r="D5" s="19">
        <v>0</v>
      </c>
      <c r="E5" s="20" t="s">
        <v>4</v>
      </c>
      <c r="F5" s="21">
        <v>15</v>
      </c>
      <c r="G5" s="278"/>
      <c r="H5" s="279"/>
      <c r="I5" s="280"/>
      <c r="J5" s="22">
        <v>2</v>
      </c>
      <c r="K5" s="20" t="s">
        <v>4</v>
      </c>
      <c r="L5" s="21">
        <v>6</v>
      </c>
      <c r="M5" s="22">
        <v>2</v>
      </c>
      <c r="N5" s="20" t="s">
        <v>4</v>
      </c>
      <c r="O5" s="23">
        <v>11</v>
      </c>
      <c r="P5" s="24">
        <f>R5*3+T5</f>
        <v>0</v>
      </c>
      <c r="Q5" s="24">
        <f>(D5+J5+M5)-(F5+L5+O5)</f>
        <v>-28</v>
      </c>
      <c r="R5" s="23">
        <f>COUNTIF(U5:W5,"A")</f>
        <v>0</v>
      </c>
      <c r="S5" s="23">
        <f>COUNTIF(U5:W5,"C")</f>
        <v>3</v>
      </c>
      <c r="T5" s="23">
        <f>COUNTIF(U5:W5,"B")</f>
        <v>0</v>
      </c>
      <c r="U5" s="24" t="str">
        <f>IF(D5="","",IF(D5&gt;F5,"A",IF(D5=F5,"B","C")))</f>
        <v>C</v>
      </c>
      <c r="V5" s="24" t="str">
        <f>IF(J5="","",IF(J5&gt;L5,"A",IF(J5=L5,"B","C")))</f>
        <v>C</v>
      </c>
      <c r="W5" s="25" t="str">
        <f>IF(M5="","",IF(M5&gt;O5,"A",IF(M5=O5,"B","C")))</f>
        <v>C</v>
      </c>
      <c r="X5" s="77">
        <v>4</v>
      </c>
      <c r="Z5" s="289"/>
      <c r="AA5" s="102">
        <v>1</v>
      </c>
      <c r="AB5" s="109" t="s">
        <v>88</v>
      </c>
      <c r="AC5" s="82" t="s">
        <v>92</v>
      </c>
      <c r="AD5" s="83" t="s">
        <v>129</v>
      </c>
      <c r="AE5" s="82" t="s">
        <v>128</v>
      </c>
      <c r="AF5" s="84" t="s">
        <v>127</v>
      </c>
      <c r="AG5" s="84" t="s">
        <v>130</v>
      </c>
    </row>
    <row r="6" spans="2:33" ht="13.5">
      <c r="B6" s="1">
        <v>3</v>
      </c>
      <c r="C6" s="13" t="s">
        <v>90</v>
      </c>
      <c r="D6" s="19">
        <v>2</v>
      </c>
      <c r="E6" s="20" t="s">
        <v>5</v>
      </c>
      <c r="F6" s="21">
        <v>12</v>
      </c>
      <c r="G6" s="22">
        <v>6</v>
      </c>
      <c r="H6" s="20" t="s">
        <v>5</v>
      </c>
      <c r="I6" s="21">
        <v>2</v>
      </c>
      <c r="J6" s="278"/>
      <c r="K6" s="279"/>
      <c r="L6" s="280"/>
      <c r="M6" s="22">
        <v>2</v>
      </c>
      <c r="N6" s="20" t="s">
        <v>5</v>
      </c>
      <c r="O6" s="23">
        <v>10</v>
      </c>
      <c r="P6" s="24">
        <f>R6*3+T6</f>
        <v>3</v>
      </c>
      <c r="Q6" s="24">
        <f>(D6+G6+M6)-(F6+I6+O6)</f>
        <v>-14</v>
      </c>
      <c r="R6" s="23">
        <f>COUNTIF(U6:W6,"A")</f>
        <v>1</v>
      </c>
      <c r="S6" s="23">
        <f>COUNTIF(U6:W6,"C")</f>
        <v>2</v>
      </c>
      <c r="T6" s="23">
        <f>COUNTIF(U6:W6,"B")</f>
        <v>0</v>
      </c>
      <c r="U6" s="24" t="str">
        <f>IF(D6="","",IF(D6&gt;F6,"A",IF(D6=F6,"B","C")))</f>
        <v>C</v>
      </c>
      <c r="V6" s="24" t="str">
        <f>IF(G6="","",IF(G6&gt;I6,"A",IF(G6=I6,"B","C")))</f>
        <v>A</v>
      </c>
      <c r="W6" s="25" t="str">
        <f>IF(M6="","",IF(M6&gt;O6,"A",IF(M6=O6,"B","C")))</f>
        <v>C</v>
      </c>
      <c r="X6" s="77">
        <v>3</v>
      </c>
      <c r="Z6" s="289"/>
      <c r="AA6" s="103">
        <v>2</v>
      </c>
      <c r="AB6" s="107" t="s">
        <v>89</v>
      </c>
      <c r="AC6" s="85" t="s">
        <v>93</v>
      </c>
      <c r="AD6" s="86" t="s">
        <v>135</v>
      </c>
      <c r="AE6" s="85" t="s">
        <v>101</v>
      </c>
      <c r="AF6" s="87" t="s">
        <v>134</v>
      </c>
      <c r="AG6" s="87" t="s">
        <v>110</v>
      </c>
    </row>
    <row r="7" spans="2:33" ht="14.25" thickBot="1">
      <c r="B7" s="1">
        <v>4</v>
      </c>
      <c r="C7" s="263" t="s">
        <v>91</v>
      </c>
      <c r="D7" s="27">
        <v>15</v>
      </c>
      <c r="E7" s="28" t="s">
        <v>3</v>
      </c>
      <c r="F7" s="29">
        <v>3</v>
      </c>
      <c r="G7" s="30">
        <v>11</v>
      </c>
      <c r="H7" s="28" t="s">
        <v>3</v>
      </c>
      <c r="I7" s="29">
        <v>2</v>
      </c>
      <c r="J7" s="30">
        <v>10</v>
      </c>
      <c r="K7" s="28" t="s">
        <v>3</v>
      </c>
      <c r="L7" s="29">
        <v>2</v>
      </c>
      <c r="M7" s="281"/>
      <c r="N7" s="282"/>
      <c r="O7" s="283"/>
      <c r="P7" s="31">
        <f>R7*3+T7</f>
        <v>9</v>
      </c>
      <c r="Q7" s="31">
        <f>(D7+G7+J7)-(F7+I7+L7)</f>
        <v>29</v>
      </c>
      <c r="R7" s="78">
        <f>COUNTIF(U7:W7,"A")</f>
        <v>3</v>
      </c>
      <c r="S7" s="78">
        <f>COUNTIF(U7:W7,"C")</f>
        <v>0</v>
      </c>
      <c r="T7" s="78">
        <f>COUNTIF(U7:W7,"B")</f>
        <v>0</v>
      </c>
      <c r="U7" s="31" t="str">
        <f>IF(D7="","",IF(D7&gt;F7,"A",IF(D7=F7,"B","C")))</f>
        <v>A</v>
      </c>
      <c r="V7" s="31" t="str">
        <f>IF(G7="","",IF(G7&gt;I7,"A",IF(G7=I7,"B","C")))</f>
        <v>A</v>
      </c>
      <c r="W7" s="32" t="str">
        <f>IF(J7="","",IF(J7&gt;L7,"A",IF(J7=L7,"B","C")))</f>
        <v>A</v>
      </c>
      <c r="X7" s="79">
        <v>1</v>
      </c>
      <c r="Z7" s="289"/>
      <c r="AA7" s="103">
        <v>3</v>
      </c>
      <c r="AB7" s="107" t="s">
        <v>131</v>
      </c>
      <c r="AC7" s="85" t="s">
        <v>94</v>
      </c>
      <c r="AD7" s="86" t="s">
        <v>98</v>
      </c>
      <c r="AE7" s="85" t="s">
        <v>133</v>
      </c>
      <c r="AF7" s="87" t="s">
        <v>132</v>
      </c>
      <c r="AG7" s="106" t="s">
        <v>111</v>
      </c>
    </row>
    <row r="8" spans="3:33" ht="14.25" thickBot="1">
      <c r="C8" s="33"/>
      <c r="D8" s="34"/>
      <c r="E8" s="34"/>
      <c r="F8" s="34"/>
      <c r="G8" s="34"/>
      <c r="H8" s="34"/>
      <c r="I8" s="34"/>
      <c r="J8" s="34"/>
      <c r="K8" s="34"/>
      <c r="L8" s="34"/>
      <c r="M8" s="34"/>
      <c r="N8" s="34"/>
      <c r="O8" s="34"/>
      <c r="P8" s="34"/>
      <c r="Q8" s="34"/>
      <c r="R8" s="34"/>
      <c r="S8" s="34"/>
      <c r="T8" s="34"/>
      <c r="U8" s="34"/>
      <c r="W8" s="6"/>
      <c r="X8" s="6"/>
      <c r="Z8" s="290"/>
      <c r="AA8" s="104">
        <v>4</v>
      </c>
      <c r="AB8" s="108" t="s">
        <v>91</v>
      </c>
      <c r="AC8" s="88" t="s">
        <v>95</v>
      </c>
      <c r="AD8" s="89" t="s">
        <v>99</v>
      </c>
      <c r="AE8" s="88" t="s">
        <v>103</v>
      </c>
      <c r="AF8" s="106" t="s">
        <v>136</v>
      </c>
      <c r="AG8" s="105"/>
    </row>
    <row r="9" spans="3:33" ht="14.25" thickBot="1">
      <c r="C9" s="35"/>
      <c r="D9" s="34"/>
      <c r="E9" s="34"/>
      <c r="F9" s="34"/>
      <c r="G9" s="34"/>
      <c r="H9" s="34"/>
      <c r="I9" s="34"/>
      <c r="J9" s="34"/>
      <c r="K9" s="34"/>
      <c r="L9" s="34"/>
      <c r="M9" s="34"/>
      <c r="N9" s="34"/>
      <c r="O9" s="34"/>
      <c r="P9" s="34"/>
      <c r="Q9" s="34"/>
      <c r="R9" s="34"/>
      <c r="S9" s="34"/>
      <c r="T9" s="34"/>
      <c r="U9" s="34"/>
      <c r="W9" s="6"/>
      <c r="X9" s="6"/>
      <c r="Z9"/>
      <c r="AA9"/>
      <c r="AB9" s="90"/>
      <c r="AC9" s="90"/>
      <c r="AD9" s="90"/>
      <c r="AE9" s="90"/>
      <c r="AF9" s="90"/>
      <c r="AG9" s="91"/>
    </row>
    <row r="10" spans="3:33" ht="14.25" thickBot="1">
      <c r="C10" s="81" t="s">
        <v>83</v>
      </c>
      <c r="D10" s="284" t="str">
        <f>C11</f>
        <v>鎌　　倉</v>
      </c>
      <c r="E10" s="285"/>
      <c r="F10" s="286"/>
      <c r="G10" s="284" t="str">
        <f>C12</f>
        <v>茅 ヶ 崎</v>
      </c>
      <c r="H10" s="285"/>
      <c r="I10" s="286"/>
      <c r="J10" s="284" t="str">
        <f>C13</f>
        <v>深　　沢</v>
      </c>
      <c r="K10" s="285"/>
      <c r="L10" s="286"/>
      <c r="M10" s="284" t="str">
        <f>C14</f>
        <v>湘　　南</v>
      </c>
      <c r="N10" s="285"/>
      <c r="O10" s="286"/>
      <c r="P10" s="10" t="s">
        <v>1</v>
      </c>
      <c r="Q10" s="10" t="s">
        <v>76</v>
      </c>
      <c r="R10" s="11" t="s">
        <v>77</v>
      </c>
      <c r="S10" s="11" t="s">
        <v>78</v>
      </c>
      <c r="T10" s="11" t="s">
        <v>79</v>
      </c>
      <c r="U10" s="11"/>
      <c r="V10" s="11"/>
      <c r="W10" s="12"/>
      <c r="X10" s="74" t="s">
        <v>2</v>
      </c>
      <c r="Z10" s="291" t="s">
        <v>153</v>
      </c>
      <c r="AA10" s="161" t="s">
        <v>137</v>
      </c>
      <c r="AB10" s="157" t="s">
        <v>138</v>
      </c>
      <c r="AC10" s="97" t="s">
        <v>138</v>
      </c>
      <c r="AD10" s="97" t="s">
        <v>138</v>
      </c>
      <c r="AE10" s="97" t="s">
        <v>162</v>
      </c>
      <c r="AF10" s="97" t="s">
        <v>138</v>
      </c>
      <c r="AG10" s="98" t="s">
        <v>139</v>
      </c>
    </row>
    <row r="11" spans="2:33" ht="14.25" thickTop="1">
      <c r="B11" s="1">
        <v>1</v>
      </c>
      <c r="C11" s="13" t="s">
        <v>92</v>
      </c>
      <c r="D11" s="275"/>
      <c r="E11" s="276"/>
      <c r="F11" s="277"/>
      <c r="G11" s="14">
        <v>1</v>
      </c>
      <c r="H11" s="15" t="s">
        <v>6</v>
      </c>
      <c r="I11" s="16">
        <v>4</v>
      </c>
      <c r="J11" s="14">
        <v>4</v>
      </c>
      <c r="K11" s="15" t="s">
        <v>6</v>
      </c>
      <c r="L11" s="16">
        <v>5</v>
      </c>
      <c r="M11" s="14">
        <v>10</v>
      </c>
      <c r="N11" s="15" t="s">
        <v>6</v>
      </c>
      <c r="O11" s="17">
        <v>8</v>
      </c>
      <c r="P11" s="18">
        <f>R11*3+T11</f>
        <v>3</v>
      </c>
      <c r="Q11" s="18">
        <f>(G11+J11+M11)-(I11+L11+O11)</f>
        <v>-2</v>
      </c>
      <c r="R11" s="17">
        <f>COUNTIF(U11:W11,"A")</f>
        <v>1</v>
      </c>
      <c r="S11" s="17">
        <f>COUNTIF(U11:W11,"C")</f>
        <v>2</v>
      </c>
      <c r="T11" s="17">
        <f>COUNTIF(U11:W11,"B")</f>
        <v>0</v>
      </c>
      <c r="U11" s="18" t="str">
        <f>IF(G11="","",IF(G11&gt;I11,"A",IF(G11=I11,"B","C")))</f>
        <v>C</v>
      </c>
      <c r="V11" s="18" t="str">
        <f>IF(J11="","",IF(J11&gt;L11,"A",IF(J11=L11,"B","C")))</f>
        <v>C</v>
      </c>
      <c r="W11" s="75" t="str">
        <f>IF(M11="","",IF(M11&gt;O11,"A",IF(M11=O11,"B","C")))</f>
        <v>A</v>
      </c>
      <c r="X11" s="76">
        <v>4</v>
      </c>
      <c r="Z11" s="292"/>
      <c r="AA11" s="162" t="s">
        <v>140</v>
      </c>
      <c r="AB11" s="158" t="s">
        <v>141</v>
      </c>
      <c r="AC11" s="99" t="s">
        <v>141</v>
      </c>
      <c r="AD11" s="99" t="s">
        <v>141</v>
      </c>
      <c r="AE11" s="99" t="s">
        <v>163</v>
      </c>
      <c r="AF11" s="99" t="s">
        <v>141</v>
      </c>
      <c r="AG11" s="227"/>
    </row>
    <row r="12" spans="2:33" ht="13.5">
      <c r="B12" s="1">
        <v>2</v>
      </c>
      <c r="C12" s="262" t="s">
        <v>93</v>
      </c>
      <c r="D12" s="19">
        <v>4</v>
      </c>
      <c r="E12" s="20" t="s">
        <v>7</v>
      </c>
      <c r="F12" s="21">
        <v>1</v>
      </c>
      <c r="G12" s="278"/>
      <c r="H12" s="279"/>
      <c r="I12" s="280"/>
      <c r="J12" s="22">
        <v>9</v>
      </c>
      <c r="K12" s="20" t="s">
        <v>7</v>
      </c>
      <c r="L12" s="21">
        <v>2</v>
      </c>
      <c r="M12" s="22">
        <v>2</v>
      </c>
      <c r="N12" s="20" t="s">
        <v>7</v>
      </c>
      <c r="O12" s="23">
        <v>6</v>
      </c>
      <c r="P12" s="24">
        <f>R12*3+T12</f>
        <v>6</v>
      </c>
      <c r="Q12" s="24">
        <f>(D12+J12+M12)-(F12+L12+O12)</f>
        <v>6</v>
      </c>
      <c r="R12" s="23">
        <f>COUNTIF(U12:W12,"A")</f>
        <v>2</v>
      </c>
      <c r="S12" s="23">
        <f>COUNTIF(U12:W12,"C")</f>
        <v>1</v>
      </c>
      <c r="T12" s="23">
        <f>COUNTIF(U12:W12,"B")</f>
        <v>0</v>
      </c>
      <c r="U12" s="24" t="str">
        <f>IF(D12="","",IF(D12&gt;F12,"A",IF(D12=F12,"B","C")))</f>
        <v>A</v>
      </c>
      <c r="V12" s="24" t="str">
        <f>IF(J12="","",IF(J12&gt;L12,"A",IF(J12=L12,"B","C")))</f>
        <v>A</v>
      </c>
      <c r="W12" s="25" t="str">
        <f>IF(M12="","",IF(M12&gt;O12,"A",IF(M12=O12,"B","C")))</f>
        <v>C</v>
      </c>
      <c r="X12" s="77">
        <v>2</v>
      </c>
      <c r="Z12" s="293" t="s">
        <v>154</v>
      </c>
      <c r="AA12" s="163" t="s">
        <v>137</v>
      </c>
      <c r="AB12" s="159" t="s">
        <v>142</v>
      </c>
      <c r="AC12" s="268"/>
      <c r="AD12" s="96" t="s">
        <v>142</v>
      </c>
      <c r="AE12" s="96" t="s">
        <v>164</v>
      </c>
      <c r="AF12" s="96" t="s">
        <v>142</v>
      </c>
      <c r="AG12" s="111" t="s">
        <v>158</v>
      </c>
    </row>
    <row r="13" spans="2:33" ht="13.5">
      <c r="B13" s="1">
        <v>3</v>
      </c>
      <c r="C13" s="13" t="s">
        <v>94</v>
      </c>
      <c r="D13" s="19">
        <v>5</v>
      </c>
      <c r="E13" s="20" t="s">
        <v>8</v>
      </c>
      <c r="F13" s="21">
        <v>4</v>
      </c>
      <c r="G13" s="22">
        <v>2</v>
      </c>
      <c r="H13" s="20" t="s">
        <v>8</v>
      </c>
      <c r="I13" s="21">
        <v>9</v>
      </c>
      <c r="J13" s="278"/>
      <c r="K13" s="279"/>
      <c r="L13" s="280"/>
      <c r="M13" s="22">
        <v>0</v>
      </c>
      <c r="N13" s="20" t="s">
        <v>8</v>
      </c>
      <c r="O13" s="23">
        <v>10</v>
      </c>
      <c r="P13" s="24">
        <f>R13*3+T13</f>
        <v>3</v>
      </c>
      <c r="Q13" s="24">
        <f>(D13+G13+M13)-(F13+I13+O13)</f>
        <v>-16</v>
      </c>
      <c r="R13" s="23">
        <f>COUNTIF(U13:W13,"A")</f>
        <v>1</v>
      </c>
      <c r="S13" s="23">
        <f>COUNTIF(U13:W13,"C")</f>
        <v>2</v>
      </c>
      <c r="T13" s="23">
        <f>COUNTIF(U13:W13,"B")</f>
        <v>0</v>
      </c>
      <c r="U13" s="24" t="str">
        <f>IF(D13="","",IF(D13&gt;F13,"A",IF(D13=F13,"B","C")))</f>
        <v>A</v>
      </c>
      <c r="V13" s="24" t="str">
        <f>IF(G13="","",IF(G13&gt;I13,"A",IF(G13=I13,"B","C")))</f>
        <v>C</v>
      </c>
      <c r="W13" s="25" t="str">
        <f>IF(M13="","",IF(M13&gt;O13,"A",IF(M13=O13,"B","C")))</f>
        <v>C</v>
      </c>
      <c r="X13" s="77">
        <v>3</v>
      </c>
      <c r="Z13" s="292"/>
      <c r="AA13" s="162" t="s">
        <v>140</v>
      </c>
      <c r="AB13" s="158" t="s">
        <v>143</v>
      </c>
      <c r="AC13" s="306"/>
      <c r="AD13" s="94" t="s">
        <v>143</v>
      </c>
      <c r="AE13" s="94" t="s">
        <v>165</v>
      </c>
      <c r="AF13" s="94" t="s">
        <v>143</v>
      </c>
      <c r="AG13" s="227"/>
    </row>
    <row r="14" spans="2:33" ht="14.25" thickBot="1">
      <c r="B14" s="1">
        <v>4</v>
      </c>
      <c r="C14" s="263" t="s">
        <v>95</v>
      </c>
      <c r="D14" s="27">
        <v>8</v>
      </c>
      <c r="E14" s="28" t="s">
        <v>3</v>
      </c>
      <c r="F14" s="29">
        <v>10</v>
      </c>
      <c r="G14" s="30">
        <v>6</v>
      </c>
      <c r="H14" s="28" t="s">
        <v>3</v>
      </c>
      <c r="I14" s="29">
        <v>2</v>
      </c>
      <c r="J14" s="30">
        <v>10</v>
      </c>
      <c r="K14" s="28" t="s">
        <v>3</v>
      </c>
      <c r="L14" s="29">
        <v>0</v>
      </c>
      <c r="M14" s="281"/>
      <c r="N14" s="282"/>
      <c r="O14" s="283"/>
      <c r="P14" s="31">
        <f>R14*3+T14</f>
        <v>6</v>
      </c>
      <c r="Q14" s="31">
        <f>(D14+G14+J14)-(F14+I14+L14)</f>
        <v>12</v>
      </c>
      <c r="R14" s="78">
        <f>COUNTIF(U14:W14,"A")</f>
        <v>2</v>
      </c>
      <c r="S14" s="78">
        <f>COUNTIF(U14:W14,"C")</f>
        <v>1</v>
      </c>
      <c r="T14" s="78">
        <f>COUNTIF(U14:W14,"B")</f>
        <v>0</v>
      </c>
      <c r="U14" s="31" t="str">
        <f>IF(D14="","",IF(D14&gt;F14,"A",IF(D14=F14,"B","C")))</f>
        <v>C</v>
      </c>
      <c r="V14" s="31" t="str">
        <f>IF(G14="","",IF(G14&gt;I14,"A",IF(G14=I14,"B","C")))</f>
        <v>A</v>
      </c>
      <c r="W14" s="32" t="str">
        <f>IF(J14="","",IF(J14&gt;L14,"A",IF(J14=L14,"B","C")))</f>
        <v>A</v>
      </c>
      <c r="X14" s="79">
        <v>1</v>
      </c>
      <c r="Z14" s="293" t="s">
        <v>155</v>
      </c>
      <c r="AA14" s="164" t="s">
        <v>137</v>
      </c>
      <c r="AB14" s="110"/>
      <c r="AC14" s="110" t="s">
        <v>142</v>
      </c>
      <c r="AD14" s="110"/>
      <c r="AE14" s="110"/>
      <c r="AF14" s="110"/>
      <c r="AG14" s="100" t="s">
        <v>159</v>
      </c>
    </row>
    <row r="15" spans="3:33" ht="13.5">
      <c r="C15" s="33"/>
      <c r="D15" s="34"/>
      <c r="E15" s="34"/>
      <c r="F15" s="34"/>
      <c r="G15" s="34"/>
      <c r="H15" s="34"/>
      <c r="I15" s="34"/>
      <c r="J15" s="34"/>
      <c r="K15" s="34"/>
      <c r="L15" s="34"/>
      <c r="M15" s="34"/>
      <c r="N15" s="34"/>
      <c r="O15" s="34"/>
      <c r="P15" s="34"/>
      <c r="Q15" s="34"/>
      <c r="R15" s="34"/>
      <c r="S15" s="34"/>
      <c r="T15" s="34"/>
      <c r="U15" s="34"/>
      <c r="W15" s="6"/>
      <c r="X15" s="6"/>
      <c r="Z15" s="292"/>
      <c r="AA15" s="162" t="s">
        <v>140</v>
      </c>
      <c r="AB15" s="94"/>
      <c r="AC15" s="94" t="s">
        <v>143</v>
      </c>
      <c r="AD15" s="94"/>
      <c r="AE15" s="94"/>
      <c r="AF15" s="94"/>
      <c r="AG15" s="227"/>
    </row>
    <row r="16" spans="3:33" ht="14.25" thickBot="1">
      <c r="C16" s="35"/>
      <c r="D16" s="34"/>
      <c r="E16" s="34"/>
      <c r="F16" s="34"/>
      <c r="G16" s="34"/>
      <c r="H16" s="34"/>
      <c r="I16" s="34"/>
      <c r="J16" s="34"/>
      <c r="K16" s="34"/>
      <c r="L16" s="34"/>
      <c r="M16" s="34"/>
      <c r="N16" s="34"/>
      <c r="O16" s="34"/>
      <c r="P16" s="34"/>
      <c r="Q16" s="34"/>
      <c r="R16" s="34"/>
      <c r="S16" s="34"/>
      <c r="T16" s="34"/>
      <c r="U16" s="34"/>
      <c r="W16" s="6"/>
      <c r="X16" s="6"/>
      <c r="Z16" s="293" t="s">
        <v>156</v>
      </c>
      <c r="AA16" s="164" t="s">
        <v>144</v>
      </c>
      <c r="AB16" s="160" t="s">
        <v>145</v>
      </c>
      <c r="AC16" s="110" t="s">
        <v>145</v>
      </c>
      <c r="AD16" s="110" t="s">
        <v>145</v>
      </c>
      <c r="AE16" s="110" t="s">
        <v>149</v>
      </c>
      <c r="AF16" s="110" t="s">
        <v>145</v>
      </c>
      <c r="AG16" s="265" t="s">
        <v>148</v>
      </c>
    </row>
    <row r="17" spans="3:33" ht="14.25" thickBot="1">
      <c r="C17" s="9" t="s">
        <v>84</v>
      </c>
      <c r="D17" s="284" t="str">
        <f>C18</f>
        <v>湘 南 台</v>
      </c>
      <c r="E17" s="285"/>
      <c r="F17" s="286"/>
      <c r="G17" s="284" t="str">
        <f>C19</f>
        <v>慶應藤沢</v>
      </c>
      <c r="H17" s="285"/>
      <c r="I17" s="286"/>
      <c r="J17" s="284" t="str">
        <f>C20</f>
        <v>七里ガ浜</v>
      </c>
      <c r="K17" s="285"/>
      <c r="L17" s="286"/>
      <c r="M17" s="284" t="str">
        <f>C21</f>
        <v>大　　船</v>
      </c>
      <c r="N17" s="285"/>
      <c r="O17" s="286"/>
      <c r="P17" s="10" t="s">
        <v>1</v>
      </c>
      <c r="Q17" s="10" t="s">
        <v>76</v>
      </c>
      <c r="R17" s="11" t="s">
        <v>77</v>
      </c>
      <c r="S17" s="11" t="s">
        <v>78</v>
      </c>
      <c r="T17" s="11" t="s">
        <v>79</v>
      </c>
      <c r="U17" s="11"/>
      <c r="V17" s="11"/>
      <c r="W17" s="12"/>
      <c r="X17" s="74" t="s">
        <v>2</v>
      </c>
      <c r="Z17" s="292"/>
      <c r="AA17" s="162" t="s">
        <v>146</v>
      </c>
      <c r="AB17" s="158" t="s">
        <v>147</v>
      </c>
      <c r="AC17" s="94" t="s">
        <v>147</v>
      </c>
      <c r="AD17" s="94" t="s">
        <v>147</v>
      </c>
      <c r="AE17" s="94" t="s">
        <v>151</v>
      </c>
      <c r="AF17" s="94" t="s">
        <v>147</v>
      </c>
      <c r="AG17" s="266"/>
    </row>
    <row r="18" spans="2:33" ht="14.25" thickTop="1">
      <c r="B18" s="1">
        <v>1</v>
      </c>
      <c r="C18" s="13" t="s">
        <v>96</v>
      </c>
      <c r="D18" s="275"/>
      <c r="E18" s="276"/>
      <c r="F18" s="277"/>
      <c r="G18" s="14">
        <v>7</v>
      </c>
      <c r="H18" s="15" t="s">
        <v>9</v>
      </c>
      <c r="I18" s="16">
        <v>9</v>
      </c>
      <c r="J18" s="14">
        <v>3</v>
      </c>
      <c r="K18" s="15" t="s">
        <v>9</v>
      </c>
      <c r="L18" s="16">
        <v>2</v>
      </c>
      <c r="M18" s="14">
        <v>2</v>
      </c>
      <c r="N18" s="15" t="s">
        <v>9</v>
      </c>
      <c r="O18" s="17">
        <v>10</v>
      </c>
      <c r="P18" s="18">
        <f>R18*3+T18</f>
        <v>3</v>
      </c>
      <c r="Q18" s="18">
        <f>(G18+J18+M18)-(I18+L18+O18)</f>
        <v>-9</v>
      </c>
      <c r="R18" s="17">
        <f>COUNTIF(U18:W18,"A")</f>
        <v>1</v>
      </c>
      <c r="S18" s="17">
        <f>COUNTIF(U18:W18,"C")</f>
        <v>2</v>
      </c>
      <c r="T18" s="17">
        <f>COUNTIF(U18:W18,"B")</f>
        <v>0</v>
      </c>
      <c r="U18" s="18" t="str">
        <f>IF(G18="","",IF(G18&gt;I18,"A",IF(G18=I18,"B","C")))</f>
        <v>C</v>
      </c>
      <c r="V18" s="18" t="str">
        <f>IF(J18="","",IF(J18&gt;L18,"A",IF(J18=L18,"B","C")))</f>
        <v>A</v>
      </c>
      <c r="W18" s="75" t="str">
        <f>IF(M18="","",IF(M18&gt;O18,"A",IF(M18=O18,"B","C")))</f>
        <v>C</v>
      </c>
      <c r="X18" s="76">
        <v>3</v>
      </c>
      <c r="Z18" s="293" t="s">
        <v>157</v>
      </c>
      <c r="AA18" s="164" t="s">
        <v>137</v>
      </c>
      <c r="AB18" s="110"/>
      <c r="AC18" s="267"/>
      <c r="AD18" s="110"/>
      <c r="AE18" s="110"/>
      <c r="AF18" s="110"/>
      <c r="AG18" s="273"/>
    </row>
    <row r="19" spans="2:33" ht="14.25" thickBot="1">
      <c r="B19" s="1">
        <v>2</v>
      </c>
      <c r="C19" s="262" t="s">
        <v>97</v>
      </c>
      <c r="D19" s="19">
        <v>9</v>
      </c>
      <c r="E19" s="20" t="s">
        <v>5</v>
      </c>
      <c r="F19" s="21">
        <v>7</v>
      </c>
      <c r="G19" s="278"/>
      <c r="H19" s="279"/>
      <c r="I19" s="280"/>
      <c r="J19" s="22">
        <v>5</v>
      </c>
      <c r="K19" s="20" t="s">
        <v>5</v>
      </c>
      <c r="L19" s="21">
        <v>4</v>
      </c>
      <c r="M19" s="22">
        <v>2</v>
      </c>
      <c r="N19" s="20" t="s">
        <v>5</v>
      </c>
      <c r="O19" s="23">
        <v>9</v>
      </c>
      <c r="P19" s="24">
        <f>R19*3+T19</f>
        <v>6</v>
      </c>
      <c r="Q19" s="24">
        <f>(D19+J19+M19)-(F19+L19+O19)</f>
        <v>-4</v>
      </c>
      <c r="R19" s="23">
        <f>COUNTIF(U19:W19,"A")</f>
        <v>2</v>
      </c>
      <c r="S19" s="23">
        <f>COUNTIF(U19:W19,"C")</f>
        <v>1</v>
      </c>
      <c r="T19" s="23">
        <f>COUNTIF(U19:W19,"B")</f>
        <v>0</v>
      </c>
      <c r="U19" s="24" t="str">
        <f>IF(D19="","",IF(D19&gt;F19,"A",IF(D19=F19,"B","C")))</f>
        <v>A</v>
      </c>
      <c r="V19" s="24" t="str">
        <f>IF(J19="","",IF(J19&gt;L19,"A",IF(J19=L19,"B","C")))</f>
        <v>A</v>
      </c>
      <c r="W19" s="25" t="str">
        <f>IF(M19="","",IF(M19&gt;O19,"A",IF(M19=O19,"B","C")))</f>
        <v>C</v>
      </c>
      <c r="X19" s="77">
        <v>2</v>
      </c>
      <c r="Z19" s="295"/>
      <c r="AA19" s="165" t="s">
        <v>150</v>
      </c>
      <c r="AB19" s="94"/>
      <c r="AC19" s="267"/>
      <c r="AD19" s="94"/>
      <c r="AE19" s="94"/>
      <c r="AF19" s="94"/>
      <c r="AG19" s="264"/>
    </row>
    <row r="20" spans="2:33" ht="13.5">
      <c r="B20" s="1">
        <v>3</v>
      </c>
      <c r="C20" s="13" t="s">
        <v>98</v>
      </c>
      <c r="D20" s="19">
        <v>2</v>
      </c>
      <c r="E20" s="20" t="s">
        <v>3</v>
      </c>
      <c r="F20" s="21">
        <v>3</v>
      </c>
      <c r="G20" s="22">
        <v>4</v>
      </c>
      <c r="H20" s="20" t="s">
        <v>3</v>
      </c>
      <c r="I20" s="21">
        <v>5</v>
      </c>
      <c r="J20" s="278"/>
      <c r="K20" s="279"/>
      <c r="L20" s="280"/>
      <c r="M20" s="22">
        <v>4</v>
      </c>
      <c r="N20" s="20" t="s">
        <v>3</v>
      </c>
      <c r="O20" s="23">
        <v>5</v>
      </c>
      <c r="P20" s="24">
        <f>R20*3+T20</f>
        <v>0</v>
      </c>
      <c r="Q20" s="24">
        <f>(D20+G20+M20)-(F20+I20+O20)</f>
        <v>-3</v>
      </c>
      <c r="R20" s="23">
        <f>COUNTIF(U20:W20,"A")</f>
        <v>0</v>
      </c>
      <c r="S20" s="23">
        <f>COUNTIF(U20:W20,"C")</f>
        <v>3</v>
      </c>
      <c r="T20" s="23">
        <f>COUNTIF(U20:W20,"B")</f>
        <v>0</v>
      </c>
      <c r="U20" s="24" t="str">
        <f>IF(D20="","",IF(D20&gt;F20,"A",IF(D20=F20,"B","C")))</f>
        <v>C</v>
      </c>
      <c r="V20" s="24" t="str">
        <f>IF(G20="","",IF(G20&gt;I20,"A",IF(G20=I20,"B","C")))</f>
        <v>C</v>
      </c>
      <c r="W20" s="25" t="str">
        <f>IF(M20="","",IF(M20&gt;O20,"A",IF(M20=O20,"B","C")))</f>
        <v>C</v>
      </c>
      <c r="X20" s="77">
        <v>4</v>
      </c>
      <c r="Z20" s="291" t="s">
        <v>160</v>
      </c>
      <c r="AA20" s="112"/>
      <c r="AB20" s="113"/>
      <c r="AC20" s="267"/>
      <c r="AD20" s="113"/>
      <c r="AE20" s="113"/>
      <c r="AF20" s="113"/>
      <c r="AG20" s="113"/>
    </row>
    <row r="21" spans="2:33" ht="14.25" thickBot="1">
      <c r="B21" s="1">
        <v>4</v>
      </c>
      <c r="C21" s="263" t="s">
        <v>99</v>
      </c>
      <c r="D21" s="27">
        <v>10</v>
      </c>
      <c r="E21" s="28" t="s">
        <v>10</v>
      </c>
      <c r="F21" s="29">
        <v>2</v>
      </c>
      <c r="G21" s="30">
        <v>9</v>
      </c>
      <c r="H21" s="28" t="s">
        <v>10</v>
      </c>
      <c r="I21" s="29">
        <v>2</v>
      </c>
      <c r="J21" s="30">
        <v>5</v>
      </c>
      <c r="K21" s="28" t="s">
        <v>10</v>
      </c>
      <c r="L21" s="29">
        <v>4</v>
      </c>
      <c r="M21" s="281"/>
      <c r="N21" s="282"/>
      <c r="O21" s="283"/>
      <c r="P21" s="31">
        <f>R21*3+T21</f>
        <v>9</v>
      </c>
      <c r="Q21" s="31">
        <f>(D21+G21+J21)-(F21+I21+L21)</f>
        <v>16</v>
      </c>
      <c r="R21" s="78">
        <f>COUNTIF(U21:W21,"A")</f>
        <v>3</v>
      </c>
      <c r="S21" s="78">
        <f>COUNTIF(U21:W21,"C")</f>
        <v>0</v>
      </c>
      <c r="T21" s="78">
        <f>COUNTIF(U21:W21,"B")</f>
        <v>0</v>
      </c>
      <c r="U21" s="31" t="str">
        <f>IF(D21="","",IF(D21&gt;F21,"A",IF(D21=F21,"B","C")))</f>
        <v>A</v>
      </c>
      <c r="V21" s="31" t="str">
        <f>IF(G21="","",IF(G21&gt;I21,"A",IF(G21=I21,"B","C")))</f>
        <v>A</v>
      </c>
      <c r="W21" s="32" t="str">
        <f>IF(J21="","",IF(J21&gt;L21,"A",IF(J21=L21,"B","C")))</f>
        <v>A</v>
      </c>
      <c r="X21" s="79">
        <v>1</v>
      </c>
      <c r="Z21" s="292"/>
      <c r="AA21" s="114"/>
      <c r="AB21" s="115"/>
      <c r="AC21" s="267"/>
      <c r="AD21" s="115"/>
      <c r="AE21" s="115"/>
      <c r="AF21" s="115"/>
      <c r="AG21" s="115"/>
    </row>
    <row r="22" spans="3:29" ht="13.5">
      <c r="C22" s="33"/>
      <c r="D22" s="34"/>
      <c r="E22" s="34"/>
      <c r="F22" s="34"/>
      <c r="G22" s="34"/>
      <c r="H22" s="34"/>
      <c r="I22" s="34"/>
      <c r="J22" s="34"/>
      <c r="K22" s="34"/>
      <c r="L22" s="34"/>
      <c r="M22" s="34"/>
      <c r="N22" s="34"/>
      <c r="O22" s="34"/>
      <c r="P22" s="34"/>
      <c r="Q22" s="34"/>
      <c r="R22" s="34"/>
      <c r="S22" s="34"/>
      <c r="T22" s="34"/>
      <c r="U22" s="34"/>
      <c r="W22" s="6"/>
      <c r="X22" s="6"/>
      <c r="Z22" s="294" t="s">
        <v>161</v>
      </c>
      <c r="AC22" s="110"/>
    </row>
    <row r="23" spans="3:31" ht="14.25" thickBot="1">
      <c r="C23" s="35"/>
      <c r="D23" s="34"/>
      <c r="E23" s="34"/>
      <c r="F23" s="34"/>
      <c r="G23" s="34"/>
      <c r="H23" s="34"/>
      <c r="I23" s="34"/>
      <c r="J23" s="34"/>
      <c r="K23" s="34"/>
      <c r="L23" s="34"/>
      <c r="M23" s="34"/>
      <c r="N23" s="34"/>
      <c r="O23" s="34"/>
      <c r="P23" s="34"/>
      <c r="Q23" s="34"/>
      <c r="R23" s="34"/>
      <c r="S23" s="34"/>
      <c r="T23" s="34"/>
      <c r="U23" s="34"/>
      <c r="W23" s="6"/>
      <c r="X23" s="6"/>
      <c r="Z23" s="295"/>
      <c r="AC23" s="94"/>
      <c r="AE23" s="1" t="s">
        <v>166</v>
      </c>
    </row>
    <row r="24" spans="3:24" ht="14.25" thickBot="1">
      <c r="C24" s="9" t="s">
        <v>85</v>
      </c>
      <c r="D24" s="284" t="str">
        <f>C25</f>
        <v>藤沢翔陵</v>
      </c>
      <c r="E24" s="285"/>
      <c r="F24" s="286"/>
      <c r="G24" s="284" t="str">
        <f>C26</f>
        <v>寒　　川</v>
      </c>
      <c r="H24" s="285"/>
      <c r="I24" s="286"/>
      <c r="J24" s="284" t="str">
        <f>C27</f>
        <v>茅ケ崎西浜</v>
      </c>
      <c r="K24" s="285"/>
      <c r="L24" s="286"/>
      <c r="M24" s="284" t="str">
        <f>C28</f>
        <v>アレセイア</v>
      </c>
      <c r="N24" s="285"/>
      <c r="O24" s="286"/>
      <c r="P24" s="10" t="s">
        <v>1</v>
      </c>
      <c r="Q24" s="10" t="s">
        <v>76</v>
      </c>
      <c r="R24" s="11" t="s">
        <v>77</v>
      </c>
      <c r="S24" s="11" t="s">
        <v>78</v>
      </c>
      <c r="T24" s="11" t="s">
        <v>79</v>
      </c>
      <c r="U24" s="11"/>
      <c r="V24" s="11"/>
      <c r="W24" s="12"/>
      <c r="X24" s="74" t="s">
        <v>2</v>
      </c>
    </row>
    <row r="25" spans="2:30" ht="14.25" thickTop="1">
      <c r="B25" s="1">
        <v>1</v>
      </c>
      <c r="C25" s="262" t="s">
        <v>100</v>
      </c>
      <c r="D25" s="275"/>
      <c r="E25" s="276"/>
      <c r="F25" s="277"/>
      <c r="G25" s="14">
        <v>3</v>
      </c>
      <c r="H25" s="15" t="s">
        <v>11</v>
      </c>
      <c r="I25" s="16">
        <v>0</v>
      </c>
      <c r="J25" s="14">
        <v>5</v>
      </c>
      <c r="K25" s="15" t="s">
        <v>11</v>
      </c>
      <c r="L25" s="16">
        <v>1</v>
      </c>
      <c r="M25" s="14">
        <v>13</v>
      </c>
      <c r="N25" s="15" t="s">
        <v>11</v>
      </c>
      <c r="O25" s="17">
        <v>3</v>
      </c>
      <c r="P25" s="18">
        <f>R25*3+T25</f>
        <v>9</v>
      </c>
      <c r="Q25" s="18">
        <f>(G25+J25+M25)-(I25+L25+O25)</f>
        <v>17</v>
      </c>
      <c r="R25" s="17">
        <f>COUNTIF(U25:W25,"A")</f>
        <v>3</v>
      </c>
      <c r="S25" s="17">
        <f>COUNTIF(U25:W25,"C")</f>
        <v>0</v>
      </c>
      <c r="T25" s="17">
        <f>COUNTIF(U25:W25,"B")</f>
        <v>0</v>
      </c>
      <c r="U25" s="18" t="str">
        <f>IF(G25="","",IF(G25&gt;I25,"A",IF(G25=I25,"B","C")))</f>
        <v>A</v>
      </c>
      <c r="V25" s="18" t="str">
        <f>IF(J25="","",IF(J25&gt;L25,"A",IF(J25=L25,"B","C")))</f>
        <v>A</v>
      </c>
      <c r="W25" s="75" t="str">
        <f>IF(M25="","",IF(M25&gt;O25,"A",IF(M25=O25,"B","C")))</f>
        <v>A</v>
      </c>
      <c r="X25" s="76">
        <v>1</v>
      </c>
      <c r="AD25" s="156" t="s">
        <v>333</v>
      </c>
    </row>
    <row r="26" spans="2:30" ht="13.5">
      <c r="B26" s="1">
        <v>2</v>
      </c>
      <c r="C26" s="13" t="s">
        <v>101</v>
      </c>
      <c r="D26" s="19">
        <v>0</v>
      </c>
      <c r="E26" s="20" t="s">
        <v>8</v>
      </c>
      <c r="F26" s="21">
        <v>3</v>
      </c>
      <c r="G26" s="278"/>
      <c r="H26" s="279"/>
      <c r="I26" s="280"/>
      <c r="J26" s="22">
        <v>6</v>
      </c>
      <c r="K26" s="20" t="s">
        <v>8</v>
      </c>
      <c r="L26" s="21">
        <v>7</v>
      </c>
      <c r="M26" s="22">
        <v>4</v>
      </c>
      <c r="N26" s="20" t="s">
        <v>8</v>
      </c>
      <c r="O26" s="23">
        <v>1</v>
      </c>
      <c r="P26" s="24">
        <f>R26*3+T26</f>
        <v>3</v>
      </c>
      <c r="Q26" s="24">
        <f>(D26+J26+M26)-(F26+L26+O26)</f>
        <v>-1</v>
      </c>
      <c r="R26" s="23">
        <f>COUNTIF(U26:W26,"A")</f>
        <v>1</v>
      </c>
      <c r="S26" s="23">
        <f>COUNTIF(U26:W26,"C")</f>
        <v>2</v>
      </c>
      <c r="T26" s="23">
        <f>COUNTIF(U26:W26,"B")</f>
        <v>0</v>
      </c>
      <c r="U26" s="24" t="str">
        <f>IF(D26="","",IF(D26&gt;F26,"A",IF(D26=F26,"B","C")))</f>
        <v>C</v>
      </c>
      <c r="V26" s="24" t="str">
        <f>IF(J26="","",IF(J26&gt;L26,"A",IF(J26=L26,"B","C")))</f>
        <v>C</v>
      </c>
      <c r="W26" s="25" t="str">
        <f>IF(M26="","",IF(M26&gt;O26,"A",IF(M26=O26,"B","C")))</f>
        <v>A</v>
      </c>
      <c r="X26" s="77">
        <v>3</v>
      </c>
      <c r="AD26" s="1" t="s">
        <v>227</v>
      </c>
    </row>
    <row r="27" spans="2:30" ht="13.5">
      <c r="B27" s="1">
        <v>3</v>
      </c>
      <c r="C27" s="262" t="s">
        <v>102</v>
      </c>
      <c r="D27" s="19">
        <v>1</v>
      </c>
      <c r="E27" s="20" t="s">
        <v>12</v>
      </c>
      <c r="F27" s="21">
        <v>5</v>
      </c>
      <c r="G27" s="22">
        <v>7</v>
      </c>
      <c r="H27" s="20" t="s">
        <v>12</v>
      </c>
      <c r="I27" s="21">
        <v>6</v>
      </c>
      <c r="J27" s="278"/>
      <c r="K27" s="279"/>
      <c r="L27" s="280"/>
      <c r="M27" s="22">
        <v>7</v>
      </c>
      <c r="N27" s="20" t="s">
        <v>12</v>
      </c>
      <c r="O27" s="23">
        <v>0</v>
      </c>
      <c r="P27" s="24">
        <f>R27*3+T27</f>
        <v>6</v>
      </c>
      <c r="Q27" s="24">
        <f>(D27+G27+M27)-(F27+I27+O27)</f>
        <v>4</v>
      </c>
      <c r="R27" s="23">
        <f>COUNTIF(U27:W27,"A")</f>
        <v>2</v>
      </c>
      <c r="S27" s="23">
        <f>COUNTIF(U27:W27,"C")</f>
        <v>1</v>
      </c>
      <c r="T27" s="23">
        <f>COUNTIF(U27:W27,"B")</f>
        <v>0</v>
      </c>
      <c r="U27" s="24" t="str">
        <f>IF(D27="","",IF(D27&gt;F27,"A",IF(D27=F27,"B","C")))</f>
        <v>C</v>
      </c>
      <c r="V27" s="24" t="str">
        <f>IF(G27="","",IF(G27&gt;I27,"A",IF(G27=I27,"B","C")))</f>
        <v>A</v>
      </c>
      <c r="W27" s="25" t="str">
        <f>IF(M27="","",IF(M27&gt;O27,"A",IF(M27=O27,"B","C")))</f>
        <v>A</v>
      </c>
      <c r="X27" s="77">
        <v>2</v>
      </c>
      <c r="AD27" s="1" t="s">
        <v>226</v>
      </c>
    </row>
    <row r="28" spans="2:24" ht="14.25" thickBot="1">
      <c r="B28" s="1">
        <v>4</v>
      </c>
      <c r="C28" s="26" t="s">
        <v>104</v>
      </c>
      <c r="D28" s="27">
        <v>3</v>
      </c>
      <c r="E28" s="28" t="s">
        <v>8</v>
      </c>
      <c r="F28" s="29">
        <v>13</v>
      </c>
      <c r="G28" s="30">
        <v>1</v>
      </c>
      <c r="H28" s="28" t="s">
        <v>8</v>
      </c>
      <c r="I28" s="29">
        <v>4</v>
      </c>
      <c r="J28" s="30">
        <v>0</v>
      </c>
      <c r="K28" s="28" t="s">
        <v>8</v>
      </c>
      <c r="L28" s="29">
        <v>7</v>
      </c>
      <c r="M28" s="281"/>
      <c r="N28" s="282"/>
      <c r="O28" s="283"/>
      <c r="P28" s="31">
        <f>R28*3+T28</f>
        <v>0</v>
      </c>
      <c r="Q28" s="31">
        <f>(D28+G28+J28)-(F28+I28+L28)</f>
        <v>-20</v>
      </c>
      <c r="R28" s="78">
        <f>COUNTIF(U28:W28,"A")</f>
        <v>0</v>
      </c>
      <c r="S28" s="78">
        <f>COUNTIF(U28:W28,"C")</f>
        <v>3</v>
      </c>
      <c r="T28" s="78">
        <f>COUNTIF(U28:W28,"B")</f>
        <v>0</v>
      </c>
      <c r="U28" s="31" t="str">
        <f>IF(D28="","",IF(D28&gt;F28,"A",IF(D28=F28,"B","C")))</f>
        <v>C</v>
      </c>
      <c r="V28" s="31" t="str">
        <f>IF(G28="","",IF(G28&gt;I28,"A",IF(G28=I28,"B","C")))</f>
        <v>C</v>
      </c>
      <c r="W28" s="32" t="str">
        <f>IF(J28="","",IF(J28&gt;L28,"A",IF(J28=L28,"B","C")))</f>
        <v>C</v>
      </c>
      <c r="X28" s="79">
        <v>4</v>
      </c>
    </row>
    <row r="29" spans="3:24" ht="13.5">
      <c r="C29" s="33"/>
      <c r="D29" s="34"/>
      <c r="E29" s="34"/>
      <c r="F29" s="34"/>
      <c r="G29" s="34"/>
      <c r="H29" s="34"/>
      <c r="I29" s="34"/>
      <c r="J29" s="34"/>
      <c r="K29" s="34"/>
      <c r="L29" s="34"/>
      <c r="M29" s="34"/>
      <c r="N29" s="34"/>
      <c r="O29" s="34"/>
      <c r="P29" s="34"/>
      <c r="Q29" s="34"/>
      <c r="R29" s="34"/>
      <c r="S29" s="34"/>
      <c r="T29" s="34"/>
      <c r="U29" s="34"/>
      <c r="W29" s="6"/>
      <c r="X29" s="6"/>
    </row>
    <row r="30" spans="3:24" ht="14.25" thickBot="1">
      <c r="C30" s="35"/>
      <c r="D30" s="34"/>
      <c r="E30" s="34"/>
      <c r="F30" s="34"/>
      <c r="G30" s="34"/>
      <c r="H30" s="34"/>
      <c r="I30" s="34"/>
      <c r="J30" s="34"/>
      <c r="K30" s="34"/>
      <c r="L30" s="34"/>
      <c r="M30" s="34"/>
      <c r="N30" s="34"/>
      <c r="O30" s="34"/>
      <c r="P30" s="34"/>
      <c r="Q30" s="34"/>
      <c r="R30" s="34"/>
      <c r="S30" s="34"/>
      <c r="T30" s="34"/>
      <c r="U30" s="34"/>
      <c r="W30" s="6"/>
      <c r="X30" s="6"/>
    </row>
    <row r="31" spans="3:24" ht="14.25" thickBot="1">
      <c r="C31" s="9" t="s">
        <v>86</v>
      </c>
      <c r="D31" s="284" t="str">
        <f>C32</f>
        <v>日大藤沢</v>
      </c>
      <c r="E31" s="285"/>
      <c r="F31" s="286"/>
      <c r="G31" s="284" t="str">
        <f>C33</f>
        <v>藤 沢 西</v>
      </c>
      <c r="H31" s="285"/>
      <c r="I31" s="286"/>
      <c r="J31" s="284" t="str">
        <f>C34</f>
        <v>藤沢工科</v>
      </c>
      <c r="K31" s="285"/>
      <c r="L31" s="286"/>
      <c r="M31" s="284" t="str">
        <f>C35</f>
        <v>藤沢清流</v>
      </c>
      <c r="N31" s="285"/>
      <c r="O31" s="286"/>
      <c r="P31" s="10" t="s">
        <v>1</v>
      </c>
      <c r="Q31" s="10" t="s">
        <v>76</v>
      </c>
      <c r="R31" s="11" t="s">
        <v>77</v>
      </c>
      <c r="S31" s="11" t="s">
        <v>78</v>
      </c>
      <c r="T31" s="11" t="s">
        <v>79</v>
      </c>
      <c r="U31" s="11"/>
      <c r="V31" s="11"/>
      <c r="W31" s="12"/>
      <c r="X31" s="74" t="s">
        <v>2</v>
      </c>
    </row>
    <row r="32" spans="2:24" ht="14.25" thickTop="1">
      <c r="B32" s="1">
        <v>1</v>
      </c>
      <c r="C32" s="262" t="s">
        <v>105</v>
      </c>
      <c r="D32" s="275"/>
      <c r="E32" s="276"/>
      <c r="F32" s="277"/>
      <c r="G32" s="14">
        <v>1</v>
      </c>
      <c r="H32" s="15" t="s">
        <v>3</v>
      </c>
      <c r="I32" s="16">
        <v>2</v>
      </c>
      <c r="J32" s="14">
        <v>10</v>
      </c>
      <c r="K32" s="15" t="s">
        <v>3</v>
      </c>
      <c r="L32" s="16">
        <v>3</v>
      </c>
      <c r="M32" s="14">
        <v>7</v>
      </c>
      <c r="N32" s="15" t="s">
        <v>3</v>
      </c>
      <c r="O32" s="17">
        <v>0</v>
      </c>
      <c r="P32" s="18">
        <f>R32*3+T32</f>
        <v>6</v>
      </c>
      <c r="Q32" s="18">
        <f>(G32+J32+M32)-(I32+L32+O32)</f>
        <v>13</v>
      </c>
      <c r="R32" s="17">
        <f>COUNTIF(U32:W32,"A")</f>
        <v>2</v>
      </c>
      <c r="S32" s="17">
        <f>COUNTIF(U32:W32,"C")</f>
        <v>1</v>
      </c>
      <c r="T32" s="17">
        <f>COUNTIF(U32:W32,"B")</f>
        <v>0</v>
      </c>
      <c r="U32" s="18" t="str">
        <f>IF(G32="","",IF(G32&gt;I32,"A",IF(G32=I32,"B","C")))</f>
        <v>C</v>
      </c>
      <c r="V32" s="18" t="str">
        <f>IF(J32="","",IF(J32&gt;L32,"A",IF(J32=L32,"B","C")))</f>
        <v>A</v>
      </c>
      <c r="W32" s="75" t="str">
        <f>IF(M32="","",IF(M32&gt;O32,"A",IF(M32=O32,"B","C")))</f>
        <v>A</v>
      </c>
      <c r="X32" s="76">
        <v>2</v>
      </c>
    </row>
    <row r="33" spans="2:24" ht="13.5">
      <c r="B33" s="1">
        <v>2</v>
      </c>
      <c r="C33" s="262" t="s">
        <v>106</v>
      </c>
      <c r="D33" s="19">
        <v>2</v>
      </c>
      <c r="E33" s="20" t="s">
        <v>10</v>
      </c>
      <c r="F33" s="21">
        <v>1</v>
      </c>
      <c r="G33" s="278"/>
      <c r="H33" s="279"/>
      <c r="I33" s="280"/>
      <c r="J33" s="22">
        <v>2</v>
      </c>
      <c r="K33" s="20" t="s">
        <v>10</v>
      </c>
      <c r="L33" s="21">
        <v>3</v>
      </c>
      <c r="M33" s="22">
        <v>6</v>
      </c>
      <c r="N33" s="20" t="s">
        <v>10</v>
      </c>
      <c r="O33" s="23">
        <v>3</v>
      </c>
      <c r="P33" s="24">
        <f>R33*3+T33</f>
        <v>6</v>
      </c>
      <c r="Q33" s="24">
        <f>(D33+J33+M33)-(F33+L33+O33)</f>
        <v>3</v>
      </c>
      <c r="R33" s="23">
        <f>COUNTIF(U33:W33,"A")</f>
        <v>2</v>
      </c>
      <c r="S33" s="23">
        <f>COUNTIF(U33:W33,"C")</f>
        <v>1</v>
      </c>
      <c r="T33" s="23">
        <f>COUNTIF(U33:W33,"B")</f>
        <v>0</v>
      </c>
      <c r="U33" s="24" t="str">
        <f>IF(D33="","",IF(D33&gt;F33,"A",IF(D33=F33,"B","C")))</f>
        <v>A</v>
      </c>
      <c r="V33" s="24" t="str">
        <f>IF(J33="","",IF(J33&gt;L33,"A",IF(J33=L33,"B","C")))</f>
        <v>C</v>
      </c>
      <c r="W33" s="25" t="str">
        <f>IF(M33="","",IF(M33&gt;O33,"A",IF(M33=O33,"B","C")))</f>
        <v>A</v>
      </c>
      <c r="X33" s="77">
        <v>1</v>
      </c>
    </row>
    <row r="34" spans="2:24" ht="13.5">
      <c r="B34" s="1">
        <v>3</v>
      </c>
      <c r="C34" s="13" t="s">
        <v>107</v>
      </c>
      <c r="D34" s="19">
        <v>3</v>
      </c>
      <c r="E34" s="20" t="s">
        <v>13</v>
      </c>
      <c r="F34" s="21">
        <v>10</v>
      </c>
      <c r="G34" s="22">
        <v>3</v>
      </c>
      <c r="H34" s="20" t="s">
        <v>13</v>
      </c>
      <c r="I34" s="21">
        <v>2</v>
      </c>
      <c r="J34" s="278"/>
      <c r="K34" s="279"/>
      <c r="L34" s="280"/>
      <c r="M34" s="22">
        <v>4</v>
      </c>
      <c r="N34" s="20" t="s">
        <v>13</v>
      </c>
      <c r="O34" s="23">
        <v>16</v>
      </c>
      <c r="P34" s="24">
        <f>R34*3+T34</f>
        <v>3</v>
      </c>
      <c r="Q34" s="24">
        <f>(D34+G34+M34)-(F34+I34+O34)</f>
        <v>-18</v>
      </c>
      <c r="R34" s="23">
        <f>COUNTIF(U34:W34,"A")</f>
        <v>1</v>
      </c>
      <c r="S34" s="23">
        <f>COUNTIF(U34:W34,"C")</f>
        <v>2</v>
      </c>
      <c r="T34" s="23">
        <f>COUNTIF(U34:W34,"B")</f>
        <v>0</v>
      </c>
      <c r="U34" s="24" t="str">
        <f>IF(D34="","",IF(D34&gt;F34,"A",IF(D34=F34,"B","C")))</f>
        <v>C</v>
      </c>
      <c r="V34" s="24" t="str">
        <f>IF(G34="","",IF(G34&gt;I34,"A",IF(G34=I34,"B","C")))</f>
        <v>A</v>
      </c>
      <c r="W34" s="25" t="str">
        <f>IF(M34="","",IF(M34&gt;O34,"A",IF(M34=O34,"B","C")))</f>
        <v>C</v>
      </c>
      <c r="X34" s="77">
        <v>4</v>
      </c>
    </row>
    <row r="35" spans="2:24" ht="14.25" thickBot="1">
      <c r="B35" s="1">
        <v>4</v>
      </c>
      <c r="C35" s="26" t="s">
        <v>108</v>
      </c>
      <c r="D35" s="27">
        <v>0</v>
      </c>
      <c r="E35" s="28" t="s">
        <v>3</v>
      </c>
      <c r="F35" s="29">
        <v>7</v>
      </c>
      <c r="G35" s="30">
        <v>3</v>
      </c>
      <c r="H35" s="28" t="s">
        <v>3</v>
      </c>
      <c r="I35" s="29">
        <v>6</v>
      </c>
      <c r="J35" s="30">
        <v>16</v>
      </c>
      <c r="K35" s="28" t="s">
        <v>3</v>
      </c>
      <c r="L35" s="29">
        <v>4</v>
      </c>
      <c r="M35" s="281"/>
      <c r="N35" s="282"/>
      <c r="O35" s="283"/>
      <c r="P35" s="31">
        <f>R35*3+T35</f>
        <v>3</v>
      </c>
      <c r="Q35" s="31">
        <f>(D35+G35+J35)-(F35+I35+L35)</f>
        <v>2</v>
      </c>
      <c r="R35" s="78">
        <f>COUNTIF(U35:W35,"A")</f>
        <v>1</v>
      </c>
      <c r="S35" s="78">
        <f>COUNTIF(U35:W35,"C")</f>
        <v>2</v>
      </c>
      <c r="T35" s="78">
        <f>COUNTIF(U35:W35,"B")</f>
        <v>0</v>
      </c>
      <c r="U35" s="31" t="str">
        <f>IF(D35="","",IF(D35&gt;F35,"A",IF(D35=F35,"B","C")))</f>
        <v>C</v>
      </c>
      <c r="V35" s="31" t="str">
        <f>IF(G35="","",IF(G35&gt;I35,"A",IF(G35=I35,"B","C")))</f>
        <v>C</v>
      </c>
      <c r="W35" s="32" t="str">
        <f>IF(J35="","",IF(J35&gt;L35,"A",IF(J35=L35,"B","C")))</f>
        <v>A</v>
      </c>
      <c r="X35" s="79">
        <v>3</v>
      </c>
    </row>
    <row r="36" spans="1:23" ht="13.5">
      <c r="A36" s="35"/>
      <c r="B36" s="35"/>
      <c r="C36" s="33"/>
      <c r="D36" s="34"/>
      <c r="E36" s="34"/>
      <c r="F36" s="34"/>
      <c r="G36" s="34"/>
      <c r="H36" s="34"/>
      <c r="I36" s="34"/>
      <c r="J36" s="34"/>
      <c r="K36" s="34"/>
      <c r="L36" s="34"/>
      <c r="M36" s="34"/>
      <c r="N36" s="34"/>
      <c r="O36" s="34"/>
      <c r="P36" s="34"/>
      <c r="Q36" s="34"/>
      <c r="R36" s="34"/>
      <c r="S36" s="34"/>
      <c r="T36" s="34"/>
      <c r="U36" s="34"/>
      <c r="V36" s="40"/>
      <c r="W36" s="35"/>
    </row>
    <row r="37" spans="1:23" ht="14.25" thickBot="1">
      <c r="A37" s="35"/>
      <c r="B37" s="35"/>
      <c r="C37" s="35"/>
      <c r="D37" s="34"/>
      <c r="E37" s="34"/>
      <c r="F37" s="34"/>
      <c r="G37" s="34"/>
      <c r="H37" s="34"/>
      <c r="I37" s="34"/>
      <c r="J37" s="34"/>
      <c r="K37" s="34"/>
      <c r="L37" s="34"/>
      <c r="M37" s="34"/>
      <c r="N37" s="34"/>
      <c r="O37" s="34"/>
      <c r="P37" s="34"/>
      <c r="Q37" s="34"/>
      <c r="R37" s="34"/>
      <c r="S37" s="34"/>
      <c r="T37" s="34"/>
      <c r="U37" s="34"/>
      <c r="V37" s="40"/>
      <c r="W37" s="35"/>
    </row>
    <row r="38" spans="1:24" ht="14.25" thickBot="1">
      <c r="A38" s="35"/>
      <c r="B38" s="35"/>
      <c r="C38" s="9" t="s">
        <v>87</v>
      </c>
      <c r="D38" s="284" t="str">
        <f>C39</f>
        <v>藤嶺藤沢</v>
      </c>
      <c r="E38" s="285"/>
      <c r="F38" s="286"/>
      <c r="G38" s="284" t="str">
        <f>C40</f>
        <v>鶴　　嶺</v>
      </c>
      <c r="H38" s="285"/>
      <c r="I38" s="286"/>
      <c r="J38" s="284" t="str">
        <f>C41</f>
        <v>湘南工大附</v>
      </c>
      <c r="K38" s="285"/>
      <c r="L38" s="286"/>
      <c r="M38" s="300"/>
      <c r="N38" s="301"/>
      <c r="O38" s="302"/>
      <c r="P38" s="10" t="s">
        <v>1</v>
      </c>
      <c r="Q38" s="10" t="s">
        <v>76</v>
      </c>
      <c r="R38" s="11" t="s">
        <v>77</v>
      </c>
      <c r="S38" s="11" t="s">
        <v>78</v>
      </c>
      <c r="T38" s="11" t="s">
        <v>79</v>
      </c>
      <c r="U38" s="11"/>
      <c r="V38" s="11"/>
      <c r="W38" s="12"/>
      <c r="X38" s="74" t="s">
        <v>2</v>
      </c>
    </row>
    <row r="39" spans="1:24" ht="14.25" thickTop="1">
      <c r="A39" s="35"/>
      <c r="B39" s="35">
        <v>1</v>
      </c>
      <c r="C39" s="13" t="s">
        <v>109</v>
      </c>
      <c r="D39" s="275"/>
      <c r="E39" s="276"/>
      <c r="F39" s="277"/>
      <c r="G39" s="14">
        <v>3</v>
      </c>
      <c r="H39" s="15" t="s">
        <v>14</v>
      </c>
      <c r="I39" s="16">
        <v>5</v>
      </c>
      <c r="J39" s="14">
        <v>6</v>
      </c>
      <c r="K39" s="15" t="s">
        <v>14</v>
      </c>
      <c r="L39" s="16">
        <v>5</v>
      </c>
      <c r="M39" s="44"/>
      <c r="N39" s="42"/>
      <c r="O39" s="43"/>
      <c r="P39" s="18">
        <f>R39*3+T39</f>
        <v>3</v>
      </c>
      <c r="Q39" s="18">
        <f>(G39+J39+M39)-(I39+L39+O39)</f>
        <v>-1</v>
      </c>
      <c r="R39" s="17">
        <f>COUNTIF(U39:W39,"A")</f>
        <v>1</v>
      </c>
      <c r="S39" s="17">
        <f>COUNTIF(U39:W39,"C")</f>
        <v>1</v>
      </c>
      <c r="T39" s="17">
        <f>COUNTIF(U39:W39,"B")</f>
        <v>0</v>
      </c>
      <c r="U39" s="18" t="str">
        <f>IF(G39="","",IF(G39&gt;I39,"A",IF(G39=I39,"B","C")))</f>
        <v>C</v>
      </c>
      <c r="V39" s="18" t="str">
        <f>IF(J39="","",IF(J39&gt;L39,"A",IF(J39=L39,"B","C")))</f>
        <v>A</v>
      </c>
      <c r="W39" s="75">
        <f>IF(M39="","",IF(M39&gt;O39,"A",IF(M39=O39,"B","C")))</f>
      </c>
      <c r="X39" s="76">
        <v>2</v>
      </c>
    </row>
    <row r="40" spans="1:24" ht="13.5">
      <c r="A40" s="35"/>
      <c r="B40" s="35">
        <v>2</v>
      </c>
      <c r="C40" s="13" t="s">
        <v>110</v>
      </c>
      <c r="D40" s="19">
        <v>5</v>
      </c>
      <c r="E40" s="20" t="s">
        <v>10</v>
      </c>
      <c r="F40" s="21">
        <v>3</v>
      </c>
      <c r="G40" s="278"/>
      <c r="H40" s="279"/>
      <c r="I40" s="280"/>
      <c r="J40" s="22">
        <v>1</v>
      </c>
      <c r="K40" s="20" t="s">
        <v>10</v>
      </c>
      <c r="L40" s="21">
        <v>5</v>
      </c>
      <c r="M40" s="44"/>
      <c r="N40" s="42"/>
      <c r="O40" s="43"/>
      <c r="P40" s="24">
        <f>R40*3+T40</f>
        <v>3</v>
      </c>
      <c r="Q40" s="24">
        <f>(D40+J40+M40)-(F40+L40+O40)</f>
        <v>-2</v>
      </c>
      <c r="R40" s="23">
        <f>COUNTIF(U40:W40,"A")</f>
        <v>1</v>
      </c>
      <c r="S40" s="23">
        <f>COUNTIF(U40:W40,"C")</f>
        <v>1</v>
      </c>
      <c r="T40" s="23">
        <f>COUNTIF(U40:W40,"B")</f>
        <v>0</v>
      </c>
      <c r="U40" s="24" t="str">
        <f>IF(D40="","",IF(D40&gt;F40,"A",IF(D40=F40,"B","C")))</f>
        <v>A</v>
      </c>
      <c r="V40" s="24" t="str">
        <f>IF(J40="","",IF(J40&gt;L40,"A",IF(J40=L40,"B","C")))</f>
        <v>C</v>
      </c>
      <c r="W40" s="25">
        <f>IF(M40="","",IF(M40&gt;O40,"A",IF(M40=O40,"B","C")))</f>
      </c>
      <c r="X40" s="77">
        <v>3</v>
      </c>
    </row>
    <row r="41" spans="1:24" ht="14.25" thickBot="1">
      <c r="A41" s="35"/>
      <c r="B41" s="35">
        <v>3</v>
      </c>
      <c r="C41" s="263" t="s">
        <v>111</v>
      </c>
      <c r="D41" s="27">
        <v>5</v>
      </c>
      <c r="E41" s="28" t="s">
        <v>10</v>
      </c>
      <c r="F41" s="29">
        <v>6</v>
      </c>
      <c r="G41" s="30">
        <v>5</v>
      </c>
      <c r="H41" s="28" t="s">
        <v>10</v>
      </c>
      <c r="I41" s="29">
        <v>1</v>
      </c>
      <c r="J41" s="281"/>
      <c r="K41" s="282"/>
      <c r="L41" s="303"/>
      <c r="M41" s="44"/>
      <c r="N41" s="42"/>
      <c r="O41" s="43"/>
      <c r="P41" s="31">
        <f>R41*3+T41</f>
        <v>3</v>
      </c>
      <c r="Q41" s="31">
        <f>(D41+G41+M41)-(F41+I41+O41)</f>
        <v>3</v>
      </c>
      <c r="R41" s="78">
        <f>COUNTIF(U41:W41,"A")</f>
        <v>1</v>
      </c>
      <c r="S41" s="78">
        <f>COUNTIF(U41:W41,"C")</f>
        <v>1</v>
      </c>
      <c r="T41" s="78">
        <f>COUNTIF(U41:W41,"B")</f>
        <v>0</v>
      </c>
      <c r="U41" s="31" t="str">
        <f>IF(D41="","",IF(D41&gt;F41,"A",IF(D41=F41,"B","C")))</f>
        <v>C</v>
      </c>
      <c r="V41" s="31" t="str">
        <f>IF(G41="","",IF(G41&gt;I41,"A",IF(G41=I41,"B","C")))</f>
        <v>A</v>
      </c>
      <c r="W41" s="32">
        <f>IF(M41="","",IF(M41&gt;O41,"A",IF(M41=O41,"B","C")))</f>
      </c>
      <c r="X41" s="79">
        <v>1</v>
      </c>
    </row>
    <row r="42" spans="1:24" ht="13.5">
      <c r="A42" s="35"/>
      <c r="B42" s="35"/>
      <c r="C42" s="33"/>
      <c r="D42" s="34"/>
      <c r="E42" s="34"/>
      <c r="F42" s="34"/>
      <c r="G42" s="34"/>
      <c r="H42" s="34"/>
      <c r="I42" s="34"/>
      <c r="J42" s="38"/>
      <c r="K42" s="34"/>
      <c r="L42" s="34"/>
      <c r="M42" s="34"/>
      <c r="N42" s="34"/>
      <c r="O42" s="34"/>
      <c r="P42" s="41"/>
      <c r="Q42" s="41"/>
      <c r="R42" s="41"/>
      <c r="S42" s="41"/>
      <c r="T42" s="41"/>
      <c r="U42" s="41"/>
      <c r="V42" s="41"/>
      <c r="W42" s="41"/>
      <c r="X42" s="80"/>
    </row>
  </sheetData>
  <sheetProtection/>
  <mergeCells count="61">
    <mergeCell ref="AC20:AC21"/>
    <mergeCell ref="AC12:AC13"/>
    <mergeCell ref="Z22:Z23"/>
    <mergeCell ref="Z20:Z21"/>
    <mergeCell ref="Z12:Z13"/>
    <mergeCell ref="Z14:Z15"/>
    <mergeCell ref="J3:L3"/>
    <mergeCell ref="M3:O3"/>
    <mergeCell ref="AG18:AG19"/>
    <mergeCell ref="AG16:AG17"/>
    <mergeCell ref="Z16:Z17"/>
    <mergeCell ref="Z18:Z19"/>
    <mergeCell ref="AC18:AC19"/>
    <mergeCell ref="Z3:AA3"/>
    <mergeCell ref="Z4:Z8"/>
    <mergeCell ref="Z10:Z11"/>
    <mergeCell ref="D4:F4"/>
    <mergeCell ref="G5:I5"/>
    <mergeCell ref="D3:F3"/>
    <mergeCell ref="G3:I3"/>
    <mergeCell ref="J6:L6"/>
    <mergeCell ref="M7:O7"/>
    <mergeCell ref="D10:F10"/>
    <mergeCell ref="G10:I10"/>
    <mergeCell ref="J10:L10"/>
    <mergeCell ref="M10:O10"/>
    <mergeCell ref="D11:F11"/>
    <mergeCell ref="G12:I12"/>
    <mergeCell ref="J13:L13"/>
    <mergeCell ref="M14:O14"/>
    <mergeCell ref="D17:F17"/>
    <mergeCell ref="G17:I17"/>
    <mergeCell ref="J17:L17"/>
    <mergeCell ref="M17:O17"/>
    <mergeCell ref="D18:F18"/>
    <mergeCell ref="G19:I19"/>
    <mergeCell ref="J20:L20"/>
    <mergeCell ref="M21:O21"/>
    <mergeCell ref="D24:F24"/>
    <mergeCell ref="G24:I24"/>
    <mergeCell ref="J24:L24"/>
    <mergeCell ref="M24:O24"/>
    <mergeCell ref="D25:F25"/>
    <mergeCell ref="G26:I26"/>
    <mergeCell ref="J27:L27"/>
    <mergeCell ref="M28:O28"/>
    <mergeCell ref="D31:F31"/>
    <mergeCell ref="G31:I31"/>
    <mergeCell ref="J31:L31"/>
    <mergeCell ref="M31:O31"/>
    <mergeCell ref="M38:O38"/>
    <mergeCell ref="D32:F32"/>
    <mergeCell ref="G33:I33"/>
    <mergeCell ref="J34:L34"/>
    <mergeCell ref="M35:O35"/>
    <mergeCell ref="J41:L41"/>
    <mergeCell ref="D38:F38"/>
    <mergeCell ref="G38:I38"/>
    <mergeCell ref="J38:L38"/>
    <mergeCell ref="D39:F39"/>
    <mergeCell ref="G40:I40"/>
  </mergeCells>
  <printOptions/>
  <pageMargins left="0.1968503937007874" right="0.1968503937007874" top="0.1968503937007874" bottom="0.1968503937007874"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sheetPr>
    <tabColor indexed="17"/>
  </sheetPr>
  <dimension ref="B1:AE27"/>
  <sheetViews>
    <sheetView showGridLines="0" zoomScalePageLayoutView="0" workbookViewId="0" topLeftCell="A1">
      <selection activeCell="A1" sqref="A1"/>
    </sheetView>
  </sheetViews>
  <sheetFormatPr defaultColWidth="8.796875" defaultRowHeight="14.25"/>
  <cols>
    <col min="1" max="1" width="1.390625" style="1" customWidth="1"/>
    <col min="2" max="2" width="2.59765625" style="1" customWidth="1"/>
    <col min="3" max="3" width="17.69921875" style="1" customWidth="1"/>
    <col min="4" max="15" width="4.59765625" style="1" customWidth="1"/>
    <col min="16" max="17" width="4.59765625" style="36" customWidth="1"/>
    <col min="18" max="18" width="4.59765625" style="36" hidden="1" customWidth="1"/>
    <col min="19" max="21" width="3.3984375" style="36" hidden="1" customWidth="1"/>
    <col min="22" max="22" width="3.3984375" style="1" hidden="1" customWidth="1"/>
    <col min="23" max="23" width="2" style="36" hidden="1" customWidth="1"/>
    <col min="24" max="24" width="4.59765625" style="1" customWidth="1"/>
    <col min="25" max="25" width="7" style="1" customWidth="1"/>
    <col min="26" max="26" width="10.3984375" style="1" customWidth="1"/>
    <col min="27" max="27" width="9.59765625" style="1" customWidth="1"/>
    <col min="28" max="30" width="11.09765625" style="1" customWidth="1"/>
    <col min="31" max="31" width="12" style="1" customWidth="1"/>
    <col min="32" max="41" width="4.5" style="1" customWidth="1"/>
    <col min="42" max="16384" width="9" style="1" customWidth="1"/>
  </cols>
  <sheetData>
    <row r="1" spans="3:21" ht="18.75">
      <c r="C1" s="2" t="str">
        <f>'予選要項'!B2</f>
        <v>２０１２年度 </v>
      </c>
      <c r="D1" s="3" t="s">
        <v>245</v>
      </c>
      <c r="E1" s="4"/>
      <c r="F1" s="4"/>
      <c r="G1" s="4"/>
      <c r="H1" s="4"/>
      <c r="I1" s="4"/>
      <c r="J1" s="4"/>
      <c r="K1" s="4"/>
      <c r="L1" s="4"/>
      <c r="M1" s="4"/>
      <c r="N1" s="4"/>
      <c r="O1" s="4"/>
      <c r="P1" s="4"/>
      <c r="Q1" s="4"/>
      <c r="R1" s="4"/>
      <c r="S1" s="4"/>
      <c r="T1" s="4"/>
      <c r="U1" s="4"/>
    </row>
    <row r="2" spans="3:24" ht="19.5" thickBot="1">
      <c r="C2" s="7" t="s">
        <v>0</v>
      </c>
      <c r="D2" s="8"/>
      <c r="E2" s="8"/>
      <c r="F2" s="8"/>
      <c r="G2" s="8"/>
      <c r="H2" s="8"/>
      <c r="I2" s="8"/>
      <c r="J2" s="8"/>
      <c r="K2" s="8"/>
      <c r="L2" s="8"/>
      <c r="M2" s="8"/>
      <c r="N2" s="8"/>
      <c r="O2" s="8"/>
      <c r="P2" s="4"/>
      <c r="Q2" s="4"/>
      <c r="R2" s="4"/>
      <c r="S2" s="4"/>
      <c r="T2" s="4"/>
      <c r="U2" s="4"/>
      <c r="W2" s="6"/>
      <c r="X2" s="6"/>
    </row>
    <row r="3" spans="3:31" ht="14.25" thickBot="1">
      <c r="C3" s="81" t="s">
        <v>168</v>
      </c>
      <c r="D3" s="284" t="str">
        <f>C4</f>
        <v>横須賀総合</v>
      </c>
      <c r="E3" s="285"/>
      <c r="F3" s="286"/>
      <c r="G3" s="284" t="str">
        <f>C5</f>
        <v>三浦学苑</v>
      </c>
      <c r="H3" s="285"/>
      <c r="I3" s="286"/>
      <c r="J3" s="284" t="str">
        <f>C6</f>
        <v>逗　　葉</v>
      </c>
      <c r="K3" s="285"/>
      <c r="L3" s="286"/>
      <c r="M3" s="284" t="str">
        <f>C7</f>
        <v>三浦臨海</v>
      </c>
      <c r="N3" s="285"/>
      <c r="O3" s="286"/>
      <c r="P3" s="10" t="s">
        <v>1</v>
      </c>
      <c r="Q3" s="10" t="s">
        <v>76</v>
      </c>
      <c r="R3" s="11" t="s">
        <v>77</v>
      </c>
      <c r="S3" s="11" t="s">
        <v>78</v>
      </c>
      <c r="T3" s="11" t="s">
        <v>79</v>
      </c>
      <c r="U3" s="11"/>
      <c r="V3" s="11"/>
      <c r="W3" s="12"/>
      <c r="X3" s="74" t="s">
        <v>2</v>
      </c>
      <c r="Z3" s="315" t="s">
        <v>186</v>
      </c>
      <c r="AA3" s="316"/>
      <c r="AB3" s="132" t="s">
        <v>187</v>
      </c>
      <c r="AC3" s="117" t="s">
        <v>188</v>
      </c>
      <c r="AD3" s="116" t="s">
        <v>189</v>
      </c>
      <c r="AE3" s="117" t="s">
        <v>190</v>
      </c>
    </row>
    <row r="4" spans="2:31" ht="15" thickBot="1" thickTop="1">
      <c r="B4" s="1">
        <v>1</v>
      </c>
      <c r="C4" s="262" t="s">
        <v>172</v>
      </c>
      <c r="D4" s="275"/>
      <c r="E4" s="276"/>
      <c r="F4" s="277"/>
      <c r="G4" s="14">
        <v>11</v>
      </c>
      <c r="H4" s="15" t="s">
        <v>3</v>
      </c>
      <c r="I4" s="16">
        <v>5</v>
      </c>
      <c r="J4" s="14">
        <v>7</v>
      </c>
      <c r="K4" s="15" t="s">
        <v>3</v>
      </c>
      <c r="L4" s="16">
        <v>6</v>
      </c>
      <c r="M4" s="14">
        <v>11</v>
      </c>
      <c r="N4" s="15" t="s">
        <v>3</v>
      </c>
      <c r="O4" s="17">
        <v>1</v>
      </c>
      <c r="P4" s="18">
        <f>R4*3+T4</f>
        <v>9</v>
      </c>
      <c r="Q4" s="18">
        <f>(G4+J4+M4)-(I4+L4+O4)</f>
        <v>17</v>
      </c>
      <c r="R4" s="17">
        <f>COUNTIF(U4:W4,"A")</f>
        <v>3</v>
      </c>
      <c r="S4" s="17">
        <f>COUNTIF(U4:W4,"C")</f>
        <v>0</v>
      </c>
      <c r="T4" s="17">
        <f>COUNTIF(U4:W4,"B")</f>
        <v>0</v>
      </c>
      <c r="U4" s="18" t="str">
        <f>IF(G4="","",IF(G4&gt;I4,"A",IF(G4=I4,"B","C")))</f>
        <v>A</v>
      </c>
      <c r="V4" s="18" t="str">
        <f>IF(J4="","",IF(J4&gt;L4,"A",IF(J4=L4,"B","C")))</f>
        <v>A</v>
      </c>
      <c r="W4" s="75" t="str">
        <f>IF(M4="","",IF(M4&gt;O4,"A",IF(M4=O4,"B","C")))</f>
        <v>A</v>
      </c>
      <c r="X4" s="76">
        <v>1</v>
      </c>
      <c r="Z4" s="289" t="s">
        <v>120</v>
      </c>
      <c r="AA4" s="118" t="s">
        <v>121</v>
      </c>
      <c r="AB4" s="145" t="s">
        <v>191</v>
      </c>
      <c r="AC4" s="146" t="s">
        <v>220</v>
      </c>
      <c r="AD4" s="145" t="s">
        <v>192</v>
      </c>
      <c r="AE4" s="120" t="s">
        <v>192</v>
      </c>
    </row>
    <row r="5" spans="2:31" ht="13.5">
      <c r="B5" s="1">
        <v>2</v>
      </c>
      <c r="C5" s="13" t="s">
        <v>173</v>
      </c>
      <c r="D5" s="19">
        <v>5</v>
      </c>
      <c r="E5" s="20" t="s">
        <v>4</v>
      </c>
      <c r="F5" s="21">
        <v>11</v>
      </c>
      <c r="G5" s="278"/>
      <c r="H5" s="279"/>
      <c r="I5" s="280"/>
      <c r="J5" s="22">
        <v>6</v>
      </c>
      <c r="K5" s="20" t="s">
        <v>4</v>
      </c>
      <c r="L5" s="21">
        <v>8</v>
      </c>
      <c r="M5" s="22">
        <v>16</v>
      </c>
      <c r="N5" s="20" t="s">
        <v>4</v>
      </c>
      <c r="O5" s="23">
        <v>0</v>
      </c>
      <c r="P5" s="24">
        <f>R5*3+T5</f>
        <v>3</v>
      </c>
      <c r="Q5" s="24">
        <f>(D5+J5+M5)-(F5+L5+O5)</f>
        <v>8</v>
      </c>
      <c r="R5" s="23">
        <f>COUNTIF(U5:W5,"A")</f>
        <v>1</v>
      </c>
      <c r="S5" s="23">
        <f>COUNTIF(U5:W5,"C")</f>
        <v>2</v>
      </c>
      <c r="T5" s="23">
        <f>COUNTIF(U5:W5,"B")</f>
        <v>0</v>
      </c>
      <c r="U5" s="24" t="str">
        <f>IF(D5="","",IF(D5&gt;F5,"A",IF(D5=F5,"B","C")))</f>
        <v>C</v>
      </c>
      <c r="V5" s="24" t="str">
        <f>IF(J5="","",IF(J5&gt;L5,"A",IF(J5=L5,"B","C")))</f>
        <v>C</v>
      </c>
      <c r="W5" s="25" t="str">
        <f>IF(M5="","",IF(M5&gt;O5,"A",IF(M5=O5,"B","C")))</f>
        <v>A</v>
      </c>
      <c r="X5" s="77">
        <v>3</v>
      </c>
      <c r="Z5" s="289"/>
      <c r="AA5" s="121">
        <v>1</v>
      </c>
      <c r="AB5" s="107" t="s">
        <v>172</v>
      </c>
      <c r="AC5" s="122" t="s">
        <v>176</v>
      </c>
      <c r="AD5" s="107" t="s">
        <v>180</v>
      </c>
      <c r="AE5" s="85" t="s">
        <v>183</v>
      </c>
    </row>
    <row r="6" spans="2:31" ht="13.5">
      <c r="B6" s="1">
        <v>3</v>
      </c>
      <c r="C6" s="262" t="s">
        <v>174</v>
      </c>
      <c r="D6" s="19">
        <v>6</v>
      </c>
      <c r="E6" s="20" t="s">
        <v>5</v>
      </c>
      <c r="F6" s="21">
        <v>7</v>
      </c>
      <c r="G6" s="22">
        <v>8</v>
      </c>
      <c r="H6" s="20" t="s">
        <v>5</v>
      </c>
      <c r="I6" s="21">
        <v>6</v>
      </c>
      <c r="J6" s="278"/>
      <c r="K6" s="279"/>
      <c r="L6" s="280"/>
      <c r="M6" s="22">
        <v>11</v>
      </c>
      <c r="N6" s="20" t="s">
        <v>5</v>
      </c>
      <c r="O6" s="23">
        <v>0</v>
      </c>
      <c r="P6" s="24">
        <f>R6*3+T6</f>
        <v>6</v>
      </c>
      <c r="Q6" s="24">
        <f>(D6+G6+M6)-(F6+I6+O6)</f>
        <v>12</v>
      </c>
      <c r="R6" s="23">
        <f>COUNTIF(U6:W6,"A")</f>
        <v>2</v>
      </c>
      <c r="S6" s="23">
        <f>COUNTIF(U6:W6,"C")</f>
        <v>1</v>
      </c>
      <c r="T6" s="23">
        <f>COUNTIF(U6:W6,"B")</f>
        <v>0</v>
      </c>
      <c r="U6" s="24" t="str">
        <f>IF(D6="","",IF(D6&gt;F6,"A",IF(D6=F6,"B","C")))</f>
        <v>C</v>
      </c>
      <c r="V6" s="24" t="str">
        <f>IF(G6="","",IF(G6&gt;I6,"A",IF(G6=I6,"B","C")))</f>
        <v>A</v>
      </c>
      <c r="W6" s="25" t="str">
        <f>IF(M6="","",IF(M6&gt;O6,"A",IF(M6=O6,"B","C")))</f>
        <v>A</v>
      </c>
      <c r="X6" s="77">
        <v>2</v>
      </c>
      <c r="Z6" s="289"/>
      <c r="AA6" s="123">
        <v>2</v>
      </c>
      <c r="AB6" s="107" t="s">
        <v>173</v>
      </c>
      <c r="AC6" s="107" t="s">
        <v>177</v>
      </c>
      <c r="AD6" s="107" t="s">
        <v>181</v>
      </c>
      <c r="AE6" s="85" t="s">
        <v>184</v>
      </c>
    </row>
    <row r="7" spans="2:31" ht="14.25" thickBot="1">
      <c r="B7" s="1">
        <v>4</v>
      </c>
      <c r="C7" s="26" t="s">
        <v>175</v>
      </c>
      <c r="D7" s="27">
        <v>1</v>
      </c>
      <c r="E7" s="28" t="s">
        <v>3</v>
      </c>
      <c r="F7" s="29">
        <v>11</v>
      </c>
      <c r="G7" s="30">
        <v>0</v>
      </c>
      <c r="H7" s="28" t="s">
        <v>3</v>
      </c>
      <c r="I7" s="29">
        <v>16</v>
      </c>
      <c r="J7" s="30">
        <v>0</v>
      </c>
      <c r="K7" s="28" t="s">
        <v>3</v>
      </c>
      <c r="L7" s="29">
        <v>11</v>
      </c>
      <c r="M7" s="281"/>
      <c r="N7" s="282"/>
      <c r="O7" s="283"/>
      <c r="P7" s="31">
        <f>R7*3+T7</f>
        <v>0</v>
      </c>
      <c r="Q7" s="31">
        <f>(D7+G7+J7)-(F7+I7+L7)</f>
        <v>-37</v>
      </c>
      <c r="R7" s="78">
        <f>COUNTIF(U7:W7,"A")</f>
        <v>0</v>
      </c>
      <c r="S7" s="78">
        <f>COUNTIF(U7:W7,"C")</f>
        <v>3</v>
      </c>
      <c r="T7" s="78">
        <f>COUNTIF(U7:W7,"B")</f>
        <v>0</v>
      </c>
      <c r="U7" s="31" t="str">
        <f>IF(D7="","",IF(D7&gt;F7,"A",IF(D7=F7,"B","C")))</f>
        <v>C</v>
      </c>
      <c r="V7" s="31" t="str">
        <f>IF(G7="","",IF(G7&gt;I7,"A",IF(G7=I7,"B","C")))</f>
        <v>C</v>
      </c>
      <c r="W7" s="32" t="str">
        <f>IF(J7="","",IF(J7&gt;L7,"A",IF(J7=L7,"B","C")))</f>
        <v>C</v>
      </c>
      <c r="X7" s="79">
        <v>4</v>
      </c>
      <c r="Z7" s="289"/>
      <c r="AA7" s="123">
        <v>3</v>
      </c>
      <c r="AB7" s="107" t="s">
        <v>174</v>
      </c>
      <c r="AC7" s="85" t="s">
        <v>178</v>
      </c>
      <c r="AD7" s="108" t="s">
        <v>182</v>
      </c>
      <c r="AE7" s="88" t="s">
        <v>185</v>
      </c>
    </row>
    <row r="8" spans="3:29" ht="14.25" thickBot="1">
      <c r="C8" s="33"/>
      <c r="D8" s="34"/>
      <c r="E8" s="34"/>
      <c r="F8" s="34"/>
      <c r="G8" s="34"/>
      <c r="H8" s="34"/>
      <c r="I8" s="34"/>
      <c r="J8" s="34"/>
      <c r="K8" s="34"/>
      <c r="L8" s="34"/>
      <c r="M8" s="34"/>
      <c r="N8" s="34"/>
      <c r="O8" s="34"/>
      <c r="P8" s="34"/>
      <c r="Q8" s="34"/>
      <c r="R8" s="34"/>
      <c r="S8" s="34"/>
      <c r="T8" s="34"/>
      <c r="U8" s="34"/>
      <c r="W8" s="6"/>
      <c r="X8" s="6"/>
      <c r="Z8" s="290"/>
      <c r="AA8" s="124">
        <v>4</v>
      </c>
      <c r="AB8" s="108" t="s">
        <v>175</v>
      </c>
      <c r="AC8" s="144" t="s">
        <v>179</v>
      </c>
    </row>
    <row r="9" spans="3:31" ht="14.25" thickBot="1">
      <c r="C9" s="35"/>
      <c r="D9" s="34"/>
      <c r="E9" s="34"/>
      <c r="F9" s="34"/>
      <c r="G9" s="34"/>
      <c r="H9" s="34"/>
      <c r="I9" s="34"/>
      <c r="J9" s="34"/>
      <c r="K9" s="34"/>
      <c r="L9" s="34"/>
      <c r="M9" s="34"/>
      <c r="N9" s="34"/>
      <c r="O9" s="34"/>
      <c r="P9" s="34"/>
      <c r="Q9" s="34"/>
      <c r="R9" s="34"/>
      <c r="S9" s="34"/>
      <c r="T9" s="34"/>
      <c r="U9" s="34"/>
      <c r="W9" s="6"/>
      <c r="X9" s="6"/>
      <c r="Z9"/>
      <c r="AA9"/>
      <c r="AB9" s="90"/>
      <c r="AC9" s="90"/>
      <c r="AD9" s="90"/>
      <c r="AE9" s="90"/>
    </row>
    <row r="10" spans="3:31" ht="14.25" thickBot="1">
      <c r="C10" s="81" t="s">
        <v>169</v>
      </c>
      <c r="D10" s="284" t="str">
        <f>C11</f>
        <v>追　　浜</v>
      </c>
      <c r="E10" s="285"/>
      <c r="F10" s="286"/>
      <c r="G10" s="284" t="str">
        <f>C12</f>
        <v>湘南学院</v>
      </c>
      <c r="H10" s="285"/>
      <c r="I10" s="286"/>
      <c r="J10" s="284" t="str">
        <f>C13</f>
        <v>横須賀工</v>
      </c>
      <c r="K10" s="285"/>
      <c r="L10" s="286"/>
      <c r="M10" s="284" t="str">
        <f>C14</f>
        <v>逗子開成</v>
      </c>
      <c r="N10" s="285"/>
      <c r="O10" s="286"/>
      <c r="P10" s="10" t="s">
        <v>1</v>
      </c>
      <c r="Q10" s="10" t="s">
        <v>76</v>
      </c>
      <c r="R10" s="11" t="s">
        <v>77</v>
      </c>
      <c r="S10" s="11" t="s">
        <v>78</v>
      </c>
      <c r="T10" s="11" t="s">
        <v>79</v>
      </c>
      <c r="U10" s="11"/>
      <c r="V10" s="11"/>
      <c r="W10" s="12"/>
      <c r="X10" s="74" t="s">
        <v>2</v>
      </c>
      <c r="Z10" s="291" t="s">
        <v>154</v>
      </c>
      <c r="AA10" s="161" t="s">
        <v>137</v>
      </c>
      <c r="AB10" s="157" t="s">
        <v>138</v>
      </c>
      <c r="AC10" s="126" t="s">
        <v>138</v>
      </c>
      <c r="AD10" s="311"/>
      <c r="AE10" s="313"/>
    </row>
    <row r="11" spans="2:31" ht="14.25" thickTop="1">
      <c r="B11" s="1">
        <v>1</v>
      </c>
      <c r="C11" s="13" t="s">
        <v>176</v>
      </c>
      <c r="D11" s="275"/>
      <c r="E11" s="276"/>
      <c r="F11" s="277"/>
      <c r="G11" s="14">
        <v>2</v>
      </c>
      <c r="H11" s="15" t="s">
        <v>6</v>
      </c>
      <c r="I11" s="16">
        <v>7</v>
      </c>
      <c r="J11" s="14">
        <v>7</v>
      </c>
      <c r="K11" s="15" t="s">
        <v>6</v>
      </c>
      <c r="L11" s="16">
        <v>1</v>
      </c>
      <c r="M11" s="14">
        <v>8</v>
      </c>
      <c r="N11" s="15" t="s">
        <v>6</v>
      </c>
      <c r="O11" s="17">
        <v>9</v>
      </c>
      <c r="P11" s="18">
        <f>R11*3+T11</f>
        <v>3</v>
      </c>
      <c r="Q11" s="18">
        <f>(G11+J11+M11)-(I11+L11+O11)</f>
        <v>0</v>
      </c>
      <c r="R11" s="17">
        <f>COUNTIF(U11:W11,"A")</f>
        <v>1</v>
      </c>
      <c r="S11" s="17">
        <f>COUNTIF(U11:W11,"C")</f>
        <v>2</v>
      </c>
      <c r="T11" s="17">
        <f>COUNTIF(U11:W11,"B")</f>
        <v>0</v>
      </c>
      <c r="U11" s="18" t="str">
        <f>IF(G11="","",IF(G11&gt;I11,"A",IF(G11=I11,"B","C")))</f>
        <v>C</v>
      </c>
      <c r="V11" s="18" t="str">
        <f>IF(J11="","",IF(J11&gt;L11,"A",IF(J11=L11,"B","C")))</f>
        <v>A</v>
      </c>
      <c r="W11" s="75" t="str">
        <f>IF(M11="","",IF(M11&gt;O11,"A",IF(M11=O11,"B","C")))</f>
        <v>C</v>
      </c>
      <c r="X11" s="76">
        <v>3</v>
      </c>
      <c r="Z11" s="292"/>
      <c r="AA11" s="162" t="s">
        <v>140</v>
      </c>
      <c r="AB11" s="158" t="s">
        <v>141</v>
      </c>
      <c r="AC11" s="127" t="s">
        <v>141</v>
      </c>
      <c r="AD11" s="312"/>
      <c r="AE11" s="314"/>
    </row>
    <row r="12" spans="2:31" ht="13.5">
      <c r="B12" s="1">
        <v>2</v>
      </c>
      <c r="C12" s="262" t="s">
        <v>177</v>
      </c>
      <c r="D12" s="19">
        <v>7</v>
      </c>
      <c r="E12" s="20" t="s">
        <v>7</v>
      </c>
      <c r="F12" s="21">
        <v>2</v>
      </c>
      <c r="G12" s="278"/>
      <c r="H12" s="279"/>
      <c r="I12" s="280"/>
      <c r="J12" s="22">
        <v>11</v>
      </c>
      <c r="K12" s="20" t="s">
        <v>7</v>
      </c>
      <c r="L12" s="21">
        <v>1</v>
      </c>
      <c r="M12" s="22">
        <v>12</v>
      </c>
      <c r="N12" s="20" t="s">
        <v>7</v>
      </c>
      <c r="O12" s="23">
        <v>2</v>
      </c>
      <c r="P12" s="24">
        <f>R12*3+T12</f>
        <v>9</v>
      </c>
      <c r="Q12" s="24">
        <f>(D12+J12+M12)-(F12+L12+O12)</f>
        <v>25</v>
      </c>
      <c r="R12" s="23">
        <f>COUNTIF(U12:W12,"A")</f>
        <v>3</v>
      </c>
      <c r="S12" s="23">
        <f>COUNTIF(U12:W12,"C")</f>
        <v>0</v>
      </c>
      <c r="T12" s="23">
        <f>COUNTIF(U12:W12,"B")</f>
        <v>0</v>
      </c>
      <c r="U12" s="24" t="str">
        <f>IF(D12="","",IF(D12&gt;F12,"A",IF(D12=F12,"B","C")))</f>
        <v>A</v>
      </c>
      <c r="V12" s="24" t="str">
        <f>IF(J12="","",IF(J12&gt;L12,"A",IF(J12=L12,"B","C")))</f>
        <v>A</v>
      </c>
      <c r="W12" s="25" t="str">
        <f>IF(M12="","",IF(M12&gt;O12,"A",IF(M12=O12,"B","C")))</f>
        <v>A</v>
      </c>
      <c r="X12" s="77">
        <v>1</v>
      </c>
      <c r="Z12" s="293" t="s">
        <v>155</v>
      </c>
      <c r="AA12" s="163" t="s">
        <v>137</v>
      </c>
      <c r="AB12" s="110"/>
      <c r="AC12" s="110"/>
      <c r="AD12" s="110" t="s">
        <v>138</v>
      </c>
      <c r="AE12" s="152" t="s">
        <v>138</v>
      </c>
    </row>
    <row r="13" spans="2:31" ht="13.5">
      <c r="B13" s="1">
        <v>3</v>
      </c>
      <c r="C13" s="13" t="s">
        <v>178</v>
      </c>
      <c r="D13" s="19">
        <v>1</v>
      </c>
      <c r="E13" s="20" t="s">
        <v>8</v>
      </c>
      <c r="F13" s="21">
        <v>7</v>
      </c>
      <c r="G13" s="22">
        <v>1</v>
      </c>
      <c r="H13" s="20" t="s">
        <v>8</v>
      </c>
      <c r="I13" s="21">
        <v>11</v>
      </c>
      <c r="J13" s="278"/>
      <c r="K13" s="279"/>
      <c r="L13" s="280"/>
      <c r="M13" s="22">
        <v>1</v>
      </c>
      <c r="N13" s="20" t="s">
        <v>8</v>
      </c>
      <c r="O13" s="23">
        <v>8</v>
      </c>
      <c r="P13" s="24">
        <f>R13*3+T13</f>
        <v>0</v>
      </c>
      <c r="Q13" s="24">
        <f>(D13+G13+M13)-(F13+I13+O13)</f>
        <v>-23</v>
      </c>
      <c r="R13" s="23">
        <f>COUNTIF(U13:W13,"A")</f>
        <v>0</v>
      </c>
      <c r="S13" s="23">
        <f>COUNTIF(U13:W13,"C")</f>
        <v>3</v>
      </c>
      <c r="T13" s="23">
        <f>COUNTIF(U13:W13,"B")</f>
        <v>0</v>
      </c>
      <c r="U13" s="24" t="str">
        <f>IF(D13="","",IF(D13&gt;F13,"A",IF(D13=F13,"B","C")))</f>
        <v>C</v>
      </c>
      <c r="V13" s="24" t="str">
        <f>IF(G13="","",IF(G13&gt;I13,"A",IF(G13=I13,"B","C")))</f>
        <v>C</v>
      </c>
      <c r="W13" s="25" t="str">
        <f>IF(M13="","",IF(M13&gt;O13,"A",IF(M13=O13,"B","C")))</f>
        <v>C</v>
      </c>
      <c r="X13" s="77">
        <v>4</v>
      </c>
      <c r="Z13" s="292"/>
      <c r="AA13" s="162" t="s">
        <v>140</v>
      </c>
      <c r="AB13" s="94"/>
      <c r="AC13" s="94"/>
      <c r="AD13" s="94"/>
      <c r="AE13" s="128"/>
    </row>
    <row r="14" spans="2:31" ht="14.25" thickBot="1">
      <c r="B14" s="1">
        <v>4</v>
      </c>
      <c r="C14" s="263" t="s">
        <v>179</v>
      </c>
      <c r="D14" s="27">
        <v>9</v>
      </c>
      <c r="E14" s="28" t="s">
        <v>3</v>
      </c>
      <c r="F14" s="29">
        <v>8</v>
      </c>
      <c r="G14" s="30">
        <v>2</v>
      </c>
      <c r="H14" s="28" t="s">
        <v>3</v>
      </c>
      <c r="I14" s="29">
        <v>12</v>
      </c>
      <c r="J14" s="30">
        <v>8</v>
      </c>
      <c r="K14" s="28" t="s">
        <v>3</v>
      </c>
      <c r="L14" s="29">
        <v>1</v>
      </c>
      <c r="M14" s="281"/>
      <c r="N14" s="282"/>
      <c r="O14" s="283"/>
      <c r="P14" s="31">
        <f>R14*3+T14</f>
        <v>6</v>
      </c>
      <c r="Q14" s="31">
        <f>(D14+G14+J14)-(F14+I14+L14)</f>
        <v>-2</v>
      </c>
      <c r="R14" s="78">
        <f>COUNTIF(U14:W14,"A")</f>
        <v>2</v>
      </c>
      <c r="S14" s="78">
        <f>COUNTIF(U14:W14,"C")</f>
        <v>1</v>
      </c>
      <c r="T14" s="78">
        <f>COUNTIF(U14:W14,"B")</f>
        <v>0</v>
      </c>
      <c r="U14" s="31" t="str">
        <f>IF(D14="","",IF(D14&gt;F14,"A",IF(D14=F14,"B","C")))</f>
        <v>A</v>
      </c>
      <c r="V14" s="31" t="str">
        <f>IF(G14="","",IF(G14&gt;I14,"A",IF(G14=I14,"B","C")))</f>
        <v>C</v>
      </c>
      <c r="W14" s="32" t="str">
        <f>IF(J14="","",IF(J14&gt;L14,"A",IF(J14=L14,"B","C")))</f>
        <v>A</v>
      </c>
      <c r="X14" s="79">
        <v>2</v>
      </c>
      <c r="Z14" s="293" t="s">
        <v>156</v>
      </c>
      <c r="AA14" s="163" t="s">
        <v>137</v>
      </c>
      <c r="AB14" s="159" t="s">
        <v>142</v>
      </c>
      <c r="AC14" s="130" t="s">
        <v>142</v>
      </c>
      <c r="AD14" s="110" t="s">
        <v>222</v>
      </c>
      <c r="AE14" s="152" t="s">
        <v>222</v>
      </c>
    </row>
    <row r="15" spans="3:31" ht="13.5">
      <c r="C15" s="33"/>
      <c r="D15" s="34"/>
      <c r="E15" s="34"/>
      <c r="F15" s="34"/>
      <c r="G15" s="34"/>
      <c r="H15" s="34"/>
      <c r="I15" s="34"/>
      <c r="J15" s="34"/>
      <c r="K15" s="34"/>
      <c r="L15" s="34"/>
      <c r="M15" s="34"/>
      <c r="N15" s="34"/>
      <c r="O15" s="34"/>
      <c r="P15" s="34"/>
      <c r="Q15" s="34"/>
      <c r="R15" s="34"/>
      <c r="S15" s="34"/>
      <c r="T15" s="34"/>
      <c r="U15" s="34"/>
      <c r="W15" s="6"/>
      <c r="X15" s="6"/>
      <c r="Z15" s="292"/>
      <c r="AA15" s="162" t="s">
        <v>150</v>
      </c>
      <c r="AB15" s="158" t="s">
        <v>143</v>
      </c>
      <c r="AC15" s="127" t="s">
        <v>143</v>
      </c>
      <c r="AD15" s="94"/>
      <c r="AE15" s="151"/>
    </row>
    <row r="16" spans="3:31" ht="14.25" thickBot="1">
      <c r="C16" s="35"/>
      <c r="D16" s="34"/>
      <c r="E16" s="34"/>
      <c r="F16" s="34"/>
      <c r="G16" s="34"/>
      <c r="H16" s="34"/>
      <c r="I16" s="34"/>
      <c r="J16" s="34"/>
      <c r="K16" s="34"/>
      <c r="L16" s="34"/>
      <c r="M16" s="34"/>
      <c r="N16" s="34"/>
      <c r="O16" s="34"/>
      <c r="P16" s="34"/>
      <c r="Q16" s="34"/>
      <c r="R16" s="34"/>
      <c r="S16" s="34"/>
      <c r="T16" s="34"/>
      <c r="U16" s="34"/>
      <c r="W16" s="6"/>
      <c r="X16" s="6"/>
      <c r="Z16" s="293" t="s">
        <v>157</v>
      </c>
      <c r="AA16" s="163" t="s">
        <v>144</v>
      </c>
      <c r="AB16" s="159" t="s">
        <v>145</v>
      </c>
      <c r="AC16" s="130" t="s">
        <v>145</v>
      </c>
      <c r="AD16" s="110" t="s">
        <v>159</v>
      </c>
      <c r="AE16" s="152" t="s">
        <v>221</v>
      </c>
    </row>
    <row r="17" spans="2:31" ht="14.25" thickBot="1">
      <c r="B17" s="35"/>
      <c r="C17" s="9" t="s">
        <v>170</v>
      </c>
      <c r="D17" s="284" t="str">
        <f>C18</f>
        <v>津久井浜</v>
      </c>
      <c r="E17" s="285"/>
      <c r="F17" s="286"/>
      <c r="G17" s="284" t="str">
        <f>C19</f>
        <v>大　　楠</v>
      </c>
      <c r="H17" s="285"/>
      <c r="I17" s="286"/>
      <c r="J17" s="284" t="str">
        <f>C20</f>
        <v>横須賀大津</v>
      </c>
      <c r="K17" s="285"/>
      <c r="L17" s="286"/>
      <c r="M17" s="300"/>
      <c r="N17" s="301"/>
      <c r="O17" s="302"/>
      <c r="P17" s="10" t="s">
        <v>1</v>
      </c>
      <c r="Q17" s="10" t="s">
        <v>76</v>
      </c>
      <c r="R17" s="11" t="s">
        <v>77</v>
      </c>
      <c r="S17" s="11" t="s">
        <v>78</v>
      </c>
      <c r="T17" s="11" t="s">
        <v>79</v>
      </c>
      <c r="U17" s="11"/>
      <c r="V17" s="11"/>
      <c r="W17" s="12"/>
      <c r="X17" s="74" t="s">
        <v>2</v>
      </c>
      <c r="Z17" s="292"/>
      <c r="AA17" s="162" t="s">
        <v>146</v>
      </c>
      <c r="AB17" s="158" t="s">
        <v>147</v>
      </c>
      <c r="AC17" s="127" t="s">
        <v>147</v>
      </c>
      <c r="AD17" s="94"/>
      <c r="AE17" s="131"/>
    </row>
    <row r="18" spans="2:31" ht="14.25" thickTop="1">
      <c r="B18" s="35">
        <v>1</v>
      </c>
      <c r="C18" s="13" t="s">
        <v>180</v>
      </c>
      <c r="D18" s="275"/>
      <c r="E18" s="276"/>
      <c r="F18" s="277"/>
      <c r="G18" s="14">
        <v>12</v>
      </c>
      <c r="H18" s="15" t="s">
        <v>3</v>
      </c>
      <c r="I18" s="16">
        <v>0</v>
      </c>
      <c r="J18" s="14">
        <v>2</v>
      </c>
      <c r="K18" s="15" t="s">
        <v>3</v>
      </c>
      <c r="L18" s="16">
        <v>5</v>
      </c>
      <c r="M18" s="44"/>
      <c r="N18" s="42"/>
      <c r="O18" s="43"/>
      <c r="P18" s="18">
        <f>R18*3+T18</f>
        <v>3</v>
      </c>
      <c r="Q18" s="18">
        <f>(G18+J18+M18)-(I18+L18+O18)</f>
        <v>9</v>
      </c>
      <c r="R18" s="17">
        <f>COUNTIF(U18:W18,"A")</f>
        <v>1</v>
      </c>
      <c r="S18" s="17">
        <f>COUNTIF(U18:W18,"C")</f>
        <v>1</v>
      </c>
      <c r="T18" s="17">
        <f>COUNTIF(U18:W18,"B")</f>
        <v>0</v>
      </c>
      <c r="U18" s="18" t="str">
        <f>IF(G18="","",IF(G18&gt;I18,"A",IF(G18=I18,"B","C")))</f>
        <v>A</v>
      </c>
      <c r="V18" s="18" t="str">
        <f>IF(J18="","",IF(J18&gt;L18,"A",IF(J18=L18,"B","C")))</f>
        <v>C</v>
      </c>
      <c r="W18" s="75">
        <f>IF(M18="","",IF(M18&gt;O18,"A",IF(M18=O18,"B","C")))</f>
      </c>
      <c r="X18" s="76">
        <v>2</v>
      </c>
      <c r="Z18" s="293" t="s">
        <v>219</v>
      </c>
      <c r="AA18" s="163"/>
      <c r="AB18" s="110"/>
      <c r="AC18" s="110"/>
      <c r="AD18" s="110"/>
      <c r="AE18" s="152"/>
    </row>
    <row r="19" spans="2:31" ht="14.25" thickBot="1">
      <c r="B19" s="35">
        <v>2</v>
      </c>
      <c r="C19" s="13" t="s">
        <v>181</v>
      </c>
      <c r="D19" s="19">
        <v>0</v>
      </c>
      <c r="E19" s="20" t="s">
        <v>3</v>
      </c>
      <c r="F19" s="21">
        <v>12</v>
      </c>
      <c r="G19" s="278"/>
      <c r="H19" s="279"/>
      <c r="I19" s="280"/>
      <c r="J19" s="22">
        <v>5</v>
      </c>
      <c r="K19" s="20" t="s">
        <v>3</v>
      </c>
      <c r="L19" s="21">
        <v>7</v>
      </c>
      <c r="M19" s="44"/>
      <c r="N19" s="42"/>
      <c r="O19" s="43"/>
      <c r="P19" s="24">
        <f>R19*3+T19</f>
        <v>0</v>
      </c>
      <c r="Q19" s="24">
        <f>(D19+J19+M19)-(F19+L19+O19)</f>
        <v>-14</v>
      </c>
      <c r="R19" s="23">
        <f>COUNTIF(U19:W19,"A")</f>
        <v>0</v>
      </c>
      <c r="S19" s="23">
        <f>COUNTIF(U19:W19,"C")</f>
        <v>2</v>
      </c>
      <c r="T19" s="23">
        <f>COUNTIF(U19:W19,"B")</f>
        <v>0</v>
      </c>
      <c r="U19" s="24" t="str">
        <f>IF(D19="","",IF(D19&gt;F19,"A",IF(D19=F19,"B","C")))</f>
        <v>C</v>
      </c>
      <c r="V19" s="24" t="str">
        <f>IF(J19="","",IF(J19&gt;L19,"A",IF(J19=L19,"B","C")))</f>
        <v>C</v>
      </c>
      <c r="W19" s="25">
        <f>IF(M19="","",IF(M19&gt;O19,"A",IF(M19=O19,"B","C")))</f>
      </c>
      <c r="X19" s="77">
        <v>3</v>
      </c>
      <c r="Z19" s="295"/>
      <c r="AA19" s="162"/>
      <c r="AB19" s="94"/>
      <c r="AC19" s="94"/>
      <c r="AD19" s="94"/>
      <c r="AE19" s="128"/>
    </row>
    <row r="20" spans="2:31" ht="14.25" thickBot="1">
      <c r="B20" s="35">
        <v>3</v>
      </c>
      <c r="C20" s="263" t="s">
        <v>182</v>
      </c>
      <c r="D20" s="27">
        <v>5</v>
      </c>
      <c r="E20" s="28" t="s">
        <v>3</v>
      </c>
      <c r="F20" s="29">
        <v>2</v>
      </c>
      <c r="G20" s="30">
        <v>7</v>
      </c>
      <c r="H20" s="28" t="s">
        <v>3</v>
      </c>
      <c r="I20" s="29">
        <v>5</v>
      </c>
      <c r="J20" s="281"/>
      <c r="K20" s="282"/>
      <c r="L20" s="303"/>
      <c r="M20" s="44"/>
      <c r="N20" s="42"/>
      <c r="O20" s="43"/>
      <c r="P20" s="31">
        <f>R20*3+T20</f>
        <v>6</v>
      </c>
      <c r="Q20" s="31">
        <f>(D20+G20+M20)-(F20+I20+O20)</f>
        <v>5</v>
      </c>
      <c r="R20" s="78">
        <f>COUNTIF(U20:W20,"A")</f>
        <v>2</v>
      </c>
      <c r="S20" s="78">
        <f>COUNTIF(U20:W20,"C")</f>
        <v>0</v>
      </c>
      <c r="T20" s="78">
        <f>COUNTIF(U20:W20,"B")</f>
        <v>0</v>
      </c>
      <c r="U20" s="31" t="str">
        <f>IF(D20="","",IF(D20&gt;F20,"A",IF(D20=F20,"B","C")))</f>
        <v>A</v>
      </c>
      <c r="V20" s="31" t="str">
        <f>IF(G20="","",IF(G20&gt;I20,"A",IF(G20=I20,"B","C")))</f>
        <v>A</v>
      </c>
      <c r="W20" s="32">
        <f>IF(M20="","",IF(M20&gt;O20,"A",IF(M20=O20,"B","C")))</f>
      </c>
      <c r="X20" s="79">
        <v>1</v>
      </c>
      <c r="Z20" s="291" t="s">
        <v>161</v>
      </c>
      <c r="AA20" s="168">
        <v>0.3958333333333333</v>
      </c>
      <c r="AB20" s="166"/>
      <c r="AC20" s="155"/>
      <c r="AD20" s="307" t="s">
        <v>223</v>
      </c>
      <c r="AE20" s="308"/>
    </row>
    <row r="21" spans="26:31" ht="14.25" thickBot="1">
      <c r="Z21" s="295"/>
      <c r="AA21" s="153"/>
      <c r="AB21" s="167"/>
      <c r="AC21" s="154"/>
      <c r="AD21" s="309" t="s">
        <v>224</v>
      </c>
      <c r="AE21" s="310"/>
    </row>
    <row r="22" spans="3:31" ht="13.5">
      <c r="C22" s="1" t="s">
        <v>493</v>
      </c>
      <c r="Z22" s="105"/>
      <c r="AA22" s="219"/>
      <c r="AB22" s="219"/>
      <c r="AC22" s="219"/>
      <c r="AD22" s="225"/>
      <c r="AE22" s="225"/>
    </row>
    <row r="23" ht="14.25" thickBot="1"/>
    <row r="24" spans="2:29" ht="14.25" thickBot="1">
      <c r="B24" s="35"/>
      <c r="C24" s="9" t="s">
        <v>171</v>
      </c>
      <c r="D24" s="284" t="str">
        <f>C25</f>
        <v>県横須賀</v>
      </c>
      <c r="E24" s="285"/>
      <c r="F24" s="286"/>
      <c r="G24" s="284" t="str">
        <f>C26</f>
        <v>逗　　子</v>
      </c>
      <c r="H24" s="285"/>
      <c r="I24" s="286"/>
      <c r="J24" s="284" t="str">
        <f>C27</f>
        <v>横須賀学院</v>
      </c>
      <c r="K24" s="285"/>
      <c r="L24" s="286"/>
      <c r="M24" s="300"/>
      <c r="N24" s="301"/>
      <c r="O24" s="302"/>
      <c r="P24" s="10" t="s">
        <v>1</v>
      </c>
      <c r="Q24" s="10" t="s">
        <v>76</v>
      </c>
      <c r="R24" s="11" t="s">
        <v>77</v>
      </c>
      <c r="S24" s="11" t="s">
        <v>78</v>
      </c>
      <c r="T24" s="11" t="s">
        <v>79</v>
      </c>
      <c r="U24" s="11"/>
      <c r="V24" s="11"/>
      <c r="W24" s="12"/>
      <c r="X24" s="74" t="s">
        <v>2</v>
      </c>
      <c r="AC24" s="156" t="s">
        <v>225</v>
      </c>
    </row>
    <row r="25" spans="2:29" ht="14.25" thickTop="1">
      <c r="B25" s="35">
        <v>1</v>
      </c>
      <c r="C25" s="262" t="s">
        <v>183</v>
      </c>
      <c r="D25" s="275"/>
      <c r="E25" s="276"/>
      <c r="F25" s="277"/>
      <c r="G25" s="14">
        <v>3</v>
      </c>
      <c r="H25" s="15" t="s">
        <v>3</v>
      </c>
      <c r="I25" s="16">
        <v>2</v>
      </c>
      <c r="J25" s="14">
        <v>2</v>
      </c>
      <c r="K25" s="15" t="s">
        <v>3</v>
      </c>
      <c r="L25" s="16">
        <v>1</v>
      </c>
      <c r="M25" s="44"/>
      <c r="N25" s="42"/>
      <c r="O25" s="43"/>
      <c r="P25" s="18">
        <f>R25*3+T25</f>
        <v>6</v>
      </c>
      <c r="Q25" s="18">
        <f>(G25+J25+M25)-(I25+L25+O25)</f>
        <v>2</v>
      </c>
      <c r="R25" s="17">
        <f>COUNTIF(U25:W25,"A")</f>
        <v>2</v>
      </c>
      <c r="S25" s="17">
        <f>COUNTIF(U25:W25,"C")</f>
        <v>0</v>
      </c>
      <c r="T25" s="17">
        <f>COUNTIF(U25:W25,"B")</f>
        <v>0</v>
      </c>
      <c r="U25" s="18" t="str">
        <f>IF(G25="","",IF(G25&gt;I25,"A",IF(G25=I25,"B","C")))</f>
        <v>A</v>
      </c>
      <c r="V25" s="18" t="str">
        <f>IF(J25="","",IF(J25&gt;L25,"A",IF(J25=L25,"B","C")))</f>
        <v>A</v>
      </c>
      <c r="W25" s="75">
        <f>IF(M25="","",IF(M25&gt;O25,"A",IF(M25=O25,"B","C")))</f>
      </c>
      <c r="X25" s="76">
        <v>1</v>
      </c>
      <c r="AC25" s="1" t="s">
        <v>227</v>
      </c>
    </row>
    <row r="26" spans="2:29" ht="13.5">
      <c r="B26" s="35">
        <v>2</v>
      </c>
      <c r="C26" s="262" t="s">
        <v>184</v>
      </c>
      <c r="D26" s="19">
        <v>2</v>
      </c>
      <c r="E26" s="20" t="s">
        <v>3</v>
      </c>
      <c r="F26" s="21">
        <v>3</v>
      </c>
      <c r="G26" s="278"/>
      <c r="H26" s="279"/>
      <c r="I26" s="280"/>
      <c r="J26" s="22">
        <v>7</v>
      </c>
      <c r="K26" s="20" t="s">
        <v>3</v>
      </c>
      <c r="L26" s="21">
        <v>2</v>
      </c>
      <c r="M26" s="44"/>
      <c r="N26" s="42"/>
      <c r="O26" s="43"/>
      <c r="P26" s="24">
        <f>R26*3+T26</f>
        <v>3</v>
      </c>
      <c r="Q26" s="24">
        <f>(D26+J26+M26)-(F26+L26+O26)</f>
        <v>4</v>
      </c>
      <c r="R26" s="23">
        <f>COUNTIF(U26:W26,"A")</f>
        <v>1</v>
      </c>
      <c r="S26" s="23">
        <f>COUNTIF(U26:W26,"C")</f>
        <v>1</v>
      </c>
      <c r="T26" s="23">
        <f>COUNTIF(U26:W26,"B")</f>
        <v>0</v>
      </c>
      <c r="U26" s="24" t="str">
        <f>IF(D26="","",IF(D26&gt;F26,"A",IF(D26=F26,"B","C")))</f>
        <v>C</v>
      </c>
      <c r="V26" s="24" t="str">
        <f>IF(J26="","",IF(J26&gt;L26,"A",IF(J26=L26,"B","C")))</f>
        <v>A</v>
      </c>
      <c r="W26" s="25">
        <f>IF(M26="","",IF(M26&gt;O26,"A",IF(M26=O26,"B","C")))</f>
      </c>
      <c r="X26" s="77">
        <v>2</v>
      </c>
      <c r="AC26" s="1" t="s">
        <v>226</v>
      </c>
    </row>
    <row r="27" spans="2:24" ht="14.25" thickBot="1">
      <c r="B27" s="35">
        <v>3</v>
      </c>
      <c r="C27" s="26" t="s">
        <v>185</v>
      </c>
      <c r="D27" s="27">
        <v>1</v>
      </c>
      <c r="E27" s="28" t="s">
        <v>3</v>
      </c>
      <c r="F27" s="29">
        <v>2</v>
      </c>
      <c r="G27" s="30">
        <v>2</v>
      </c>
      <c r="H27" s="28" t="s">
        <v>3</v>
      </c>
      <c r="I27" s="29">
        <v>7</v>
      </c>
      <c r="J27" s="281"/>
      <c r="K27" s="282"/>
      <c r="L27" s="303"/>
      <c r="M27" s="44"/>
      <c r="N27" s="42"/>
      <c r="O27" s="43"/>
      <c r="P27" s="31">
        <f>R27*3+T27</f>
        <v>0</v>
      </c>
      <c r="Q27" s="31">
        <f>(D27+G27+M27)-(F27+I27+O27)</f>
        <v>-6</v>
      </c>
      <c r="R27" s="78">
        <f>COUNTIF(U27:W27,"A")</f>
        <v>0</v>
      </c>
      <c r="S27" s="78">
        <f>COUNTIF(U27:W27,"C")</f>
        <v>2</v>
      </c>
      <c r="T27" s="78">
        <f>COUNTIF(U27:W27,"B")</f>
        <v>0</v>
      </c>
      <c r="U27" s="31" t="str">
        <f>IF(D27="","",IF(D27&gt;F27,"A",IF(D27=F27,"B","C")))</f>
        <v>C</v>
      </c>
      <c r="V27" s="31" t="str">
        <f>IF(G27="","",IF(G27&gt;I27,"A",IF(G27=I27,"B","C")))</f>
        <v>C</v>
      </c>
      <c r="W27" s="32">
        <f>IF(M27="","",IF(M27&gt;O27,"A",IF(M27=O27,"B","C")))</f>
      </c>
      <c r="X27" s="79">
        <v>3</v>
      </c>
    </row>
  </sheetData>
  <sheetProtection/>
  <mergeCells count="42">
    <mergeCell ref="D11:F11"/>
    <mergeCell ref="G12:I12"/>
    <mergeCell ref="D10:F10"/>
    <mergeCell ref="G10:I10"/>
    <mergeCell ref="J6:L6"/>
    <mergeCell ref="M7:O7"/>
    <mergeCell ref="D4:F4"/>
    <mergeCell ref="G5:I5"/>
    <mergeCell ref="D3:F3"/>
    <mergeCell ref="G3:I3"/>
    <mergeCell ref="J3:L3"/>
    <mergeCell ref="M3:O3"/>
    <mergeCell ref="Z14:Z15"/>
    <mergeCell ref="Z18:Z19"/>
    <mergeCell ref="Z16:Z17"/>
    <mergeCell ref="M17:O17"/>
    <mergeCell ref="J10:L10"/>
    <mergeCell ref="M10:O10"/>
    <mergeCell ref="J13:L13"/>
    <mergeCell ref="M14:O14"/>
    <mergeCell ref="Z3:AA3"/>
    <mergeCell ref="Z4:Z8"/>
    <mergeCell ref="Z10:Z11"/>
    <mergeCell ref="Z12:Z13"/>
    <mergeCell ref="Z20:Z21"/>
    <mergeCell ref="D24:F24"/>
    <mergeCell ref="G24:I24"/>
    <mergeCell ref="J24:L24"/>
    <mergeCell ref="M24:O24"/>
    <mergeCell ref="D25:F25"/>
    <mergeCell ref="G26:I26"/>
    <mergeCell ref="J27:L27"/>
    <mergeCell ref="J17:L17"/>
    <mergeCell ref="D18:F18"/>
    <mergeCell ref="G19:I19"/>
    <mergeCell ref="J20:L20"/>
    <mergeCell ref="D17:F17"/>
    <mergeCell ref="G17:I17"/>
    <mergeCell ref="AD20:AE20"/>
    <mergeCell ref="AD21:AE21"/>
    <mergeCell ref="AD10:AD11"/>
    <mergeCell ref="AE10:AE11"/>
  </mergeCells>
  <printOptions/>
  <pageMargins left="0.1968503937007874" right="0.1968503937007874" top="0.1968503937007874" bottom="0.1968503937007874" header="0.5118110236220472" footer="0.5118110236220472"/>
  <pageSetup orientation="portrait" paperSize="9" r:id="rId1"/>
</worksheet>
</file>

<file path=xl/worksheets/sheet5.xml><?xml version="1.0" encoding="utf-8"?>
<worksheet xmlns="http://schemas.openxmlformats.org/spreadsheetml/2006/main" xmlns:r="http://schemas.openxmlformats.org/officeDocument/2006/relationships">
  <sheetPr>
    <tabColor indexed="21"/>
  </sheetPr>
  <dimension ref="A1:AL75"/>
  <sheetViews>
    <sheetView showGridLines="0" zoomScalePageLayoutView="0" workbookViewId="0" topLeftCell="A1">
      <selection activeCell="A1" sqref="A1"/>
    </sheetView>
  </sheetViews>
  <sheetFormatPr defaultColWidth="8.796875" defaultRowHeight="14.25"/>
  <cols>
    <col min="1" max="1" width="1.1015625" style="1" customWidth="1"/>
    <col min="2" max="2" width="2.59765625" style="1" customWidth="1"/>
    <col min="3" max="3" width="17.09765625" style="45" customWidth="1"/>
    <col min="4" max="17" width="4.59765625" style="36" customWidth="1"/>
    <col min="18" max="18" width="4.59765625" style="36" hidden="1" customWidth="1"/>
    <col min="19" max="21" width="4.69921875" style="36" hidden="1" customWidth="1"/>
    <col min="22" max="22" width="3" style="1" hidden="1" customWidth="1"/>
    <col min="23" max="23" width="12.5" style="1" hidden="1" customWidth="1"/>
    <col min="24" max="24" width="4.59765625" style="1" customWidth="1"/>
    <col min="25" max="25" width="7.59765625" style="1" customWidth="1"/>
    <col min="26" max="27" width="9" style="1" customWidth="1"/>
    <col min="28" max="38" width="10.19921875" style="1" customWidth="1"/>
    <col min="39" max="16384" width="9" style="1" customWidth="1"/>
  </cols>
  <sheetData>
    <row r="1" spans="3:21" ht="18.75">
      <c r="C1" s="2" t="str">
        <f>'予選要項'!B2</f>
        <v>２０１２年度 </v>
      </c>
      <c r="D1" s="3" t="s">
        <v>487</v>
      </c>
      <c r="E1" s="3"/>
      <c r="F1" s="3"/>
      <c r="G1" s="3"/>
      <c r="H1" s="3"/>
      <c r="I1" s="3"/>
      <c r="J1" s="3"/>
      <c r="K1" s="3"/>
      <c r="L1" s="3"/>
      <c r="M1" s="3"/>
      <c r="N1" s="3"/>
      <c r="O1" s="3"/>
      <c r="P1" s="3"/>
      <c r="Q1" s="4"/>
      <c r="R1" s="4"/>
      <c r="S1" s="4"/>
      <c r="T1" s="4"/>
      <c r="U1" s="4"/>
    </row>
    <row r="2" spans="3:24" ht="18" customHeight="1" thickBot="1">
      <c r="C2" s="7" t="s">
        <v>0</v>
      </c>
      <c r="D2" s="8"/>
      <c r="E2" s="8"/>
      <c r="F2" s="8"/>
      <c r="G2" s="8"/>
      <c r="H2" s="8"/>
      <c r="I2" s="8"/>
      <c r="J2" s="8"/>
      <c r="K2" s="8"/>
      <c r="L2" s="8"/>
      <c r="M2" s="8"/>
      <c r="N2" s="8"/>
      <c r="O2" s="8"/>
      <c r="P2" s="4"/>
      <c r="Q2" s="4"/>
      <c r="R2" s="4"/>
      <c r="S2" s="4"/>
      <c r="T2" s="4"/>
      <c r="U2" s="4"/>
      <c r="W2" s="6"/>
      <c r="X2" s="6"/>
    </row>
    <row r="3" spans="3:38" ht="14.25" thickBot="1">
      <c r="C3" s="9" t="s">
        <v>260</v>
      </c>
      <c r="D3" s="284" t="str">
        <f>C4</f>
        <v>愛　　川</v>
      </c>
      <c r="E3" s="285"/>
      <c r="F3" s="286"/>
      <c r="G3" s="284" t="str">
        <f>C5</f>
        <v>綾　　瀬</v>
      </c>
      <c r="H3" s="285"/>
      <c r="I3" s="286"/>
      <c r="J3" s="284" t="str">
        <f>C6</f>
        <v>相模向陽館</v>
      </c>
      <c r="K3" s="285"/>
      <c r="L3" s="286"/>
      <c r="M3" s="284" t="str">
        <f>C7</f>
        <v>神奈川総合産業</v>
      </c>
      <c r="N3" s="285"/>
      <c r="O3" s="286"/>
      <c r="P3" s="10" t="s">
        <v>1</v>
      </c>
      <c r="Q3" s="10" t="s">
        <v>76</v>
      </c>
      <c r="R3" s="11" t="s">
        <v>77</v>
      </c>
      <c r="S3" s="11" t="s">
        <v>78</v>
      </c>
      <c r="T3" s="11" t="s">
        <v>79</v>
      </c>
      <c r="U3" s="11"/>
      <c r="V3" s="11"/>
      <c r="W3" s="12"/>
      <c r="X3" s="74" t="s">
        <v>2</v>
      </c>
      <c r="Z3" s="315" t="s">
        <v>246</v>
      </c>
      <c r="AA3" s="316"/>
      <c r="AB3" s="203" t="s">
        <v>187</v>
      </c>
      <c r="AC3" s="204" t="s">
        <v>188</v>
      </c>
      <c r="AD3" s="203" t="s">
        <v>189</v>
      </c>
      <c r="AE3" s="204" t="s">
        <v>190</v>
      </c>
      <c r="AF3" s="203" t="s">
        <v>198</v>
      </c>
      <c r="AG3" s="204" t="s">
        <v>247</v>
      </c>
      <c r="AH3" s="203" t="s">
        <v>248</v>
      </c>
      <c r="AI3" s="204" t="s">
        <v>249</v>
      </c>
      <c r="AJ3" s="204" t="s">
        <v>490</v>
      </c>
      <c r="AK3" s="204" t="s">
        <v>488</v>
      </c>
      <c r="AL3" s="204" t="s">
        <v>489</v>
      </c>
    </row>
    <row r="4" spans="2:38" ht="15" thickBot="1" thickTop="1">
      <c r="B4" s="1">
        <v>1</v>
      </c>
      <c r="C4" s="262" t="s">
        <v>271</v>
      </c>
      <c r="D4" s="275"/>
      <c r="E4" s="276"/>
      <c r="F4" s="277"/>
      <c r="G4" s="14">
        <v>1</v>
      </c>
      <c r="H4" s="15" t="s">
        <v>3</v>
      </c>
      <c r="I4" s="16">
        <v>8</v>
      </c>
      <c r="J4" s="14">
        <v>6</v>
      </c>
      <c r="K4" s="15" t="s">
        <v>3</v>
      </c>
      <c r="L4" s="16">
        <v>8</v>
      </c>
      <c r="M4" s="14">
        <v>14</v>
      </c>
      <c r="N4" s="15" t="s">
        <v>3</v>
      </c>
      <c r="O4" s="17">
        <v>7</v>
      </c>
      <c r="P4" s="18">
        <f>R4*3+T4</f>
        <v>3</v>
      </c>
      <c r="Q4" s="18">
        <f>(G4+J4+M4)-(I4+L4+O4)</f>
        <v>-2</v>
      </c>
      <c r="R4" s="17">
        <f>COUNTIF(U4:W4,"A")</f>
        <v>1</v>
      </c>
      <c r="S4" s="17">
        <f>COUNTIF(U4:W4,"C")</f>
        <v>2</v>
      </c>
      <c r="T4" s="17">
        <f>COUNTIF(U4:W4,"B")</f>
        <v>0</v>
      </c>
      <c r="U4" s="18" t="str">
        <f>IF(G4="","",IF(G4&gt;I4,"A",IF(G4=I4,"B","C")))</f>
        <v>C</v>
      </c>
      <c r="V4" s="18" t="str">
        <f>IF(J4="","",IF(J4&gt;L4,"A",IF(J4=L4,"B","C")))</f>
        <v>C</v>
      </c>
      <c r="W4" s="75" t="str">
        <f>IF(M4="","",IF(M4&gt;O4,"A",IF(M4=O4,"B","C")))</f>
        <v>A</v>
      </c>
      <c r="X4" s="76">
        <v>2</v>
      </c>
      <c r="Z4" s="289" t="s">
        <v>120</v>
      </c>
      <c r="AA4" s="118" t="s">
        <v>121</v>
      </c>
      <c r="AB4" s="119" t="s">
        <v>258</v>
      </c>
      <c r="AC4" s="120" t="s">
        <v>255</v>
      </c>
      <c r="AD4" s="119" t="s">
        <v>312</v>
      </c>
      <c r="AE4" s="120" t="s">
        <v>254</v>
      </c>
      <c r="AF4" s="119" t="s">
        <v>256</v>
      </c>
      <c r="AG4" s="120" t="s">
        <v>313</v>
      </c>
      <c r="AH4" s="119" t="s">
        <v>253</v>
      </c>
      <c r="AI4" s="120" t="s">
        <v>252</v>
      </c>
      <c r="AJ4" s="120" t="s">
        <v>300</v>
      </c>
      <c r="AK4" s="317" t="s">
        <v>324</v>
      </c>
      <c r="AL4" s="318"/>
    </row>
    <row r="5" spans="2:38" ht="13.5">
      <c r="B5" s="1">
        <v>2</v>
      </c>
      <c r="C5" s="262" t="s">
        <v>272</v>
      </c>
      <c r="D5" s="19">
        <v>8</v>
      </c>
      <c r="E5" s="20" t="s">
        <v>4</v>
      </c>
      <c r="F5" s="21">
        <v>1</v>
      </c>
      <c r="G5" s="278"/>
      <c r="H5" s="279"/>
      <c r="I5" s="280"/>
      <c r="J5" s="22">
        <v>14</v>
      </c>
      <c r="K5" s="20" t="s">
        <v>4</v>
      </c>
      <c r="L5" s="21">
        <v>3</v>
      </c>
      <c r="M5" s="22">
        <v>19</v>
      </c>
      <c r="N5" s="20" t="s">
        <v>4</v>
      </c>
      <c r="O5" s="23">
        <v>0</v>
      </c>
      <c r="P5" s="24">
        <f>R5*3+T5</f>
        <v>9</v>
      </c>
      <c r="Q5" s="24">
        <f>(D5+J5+M5)-(F5+L5+O5)</f>
        <v>37</v>
      </c>
      <c r="R5" s="23">
        <f>COUNTIF(U5:W5,"A")</f>
        <v>3</v>
      </c>
      <c r="S5" s="23">
        <f>COUNTIF(U5:W5,"C")</f>
        <v>0</v>
      </c>
      <c r="T5" s="23">
        <f>COUNTIF(U5:W5,"B")</f>
        <v>0</v>
      </c>
      <c r="U5" s="24" t="str">
        <f>IF(D5="","",IF(D5&gt;F5,"A",IF(D5=F5,"B","C")))</f>
        <v>A</v>
      </c>
      <c r="V5" s="24" t="str">
        <f>IF(J5="","",IF(J5&gt;L5,"A",IF(J5=L5,"B","C")))</f>
        <v>A</v>
      </c>
      <c r="W5" s="25" t="str">
        <f>IF(M5="","",IF(M5&gt;O5,"A",IF(M5=O5,"B","C")))</f>
        <v>A</v>
      </c>
      <c r="X5" s="77">
        <v>1</v>
      </c>
      <c r="Z5" s="289"/>
      <c r="AA5" s="121">
        <v>1</v>
      </c>
      <c r="AB5" s="205" t="s">
        <v>271</v>
      </c>
      <c r="AC5" s="206" t="s">
        <v>275</v>
      </c>
      <c r="AD5" s="207" t="s">
        <v>257</v>
      </c>
      <c r="AE5" s="206" t="s">
        <v>280</v>
      </c>
      <c r="AF5" s="207" t="s">
        <v>284</v>
      </c>
      <c r="AG5" s="208" t="s">
        <v>314</v>
      </c>
      <c r="AH5" s="209" t="s">
        <v>292</v>
      </c>
      <c r="AI5" s="208" t="s">
        <v>315</v>
      </c>
      <c r="AJ5" s="208" t="s">
        <v>300</v>
      </c>
      <c r="AK5" s="208" t="s">
        <v>306</v>
      </c>
      <c r="AL5" s="208" t="s">
        <v>309</v>
      </c>
    </row>
    <row r="6" spans="2:38" ht="13.5">
      <c r="B6" s="1">
        <v>3</v>
      </c>
      <c r="C6" s="13" t="s">
        <v>269</v>
      </c>
      <c r="D6" s="19">
        <v>8</v>
      </c>
      <c r="E6" s="20" t="s">
        <v>5</v>
      </c>
      <c r="F6" s="21">
        <v>6</v>
      </c>
      <c r="G6" s="22">
        <v>3</v>
      </c>
      <c r="H6" s="20" t="s">
        <v>5</v>
      </c>
      <c r="I6" s="21">
        <v>14</v>
      </c>
      <c r="J6" s="278"/>
      <c r="K6" s="279"/>
      <c r="L6" s="280"/>
      <c r="M6" s="22">
        <v>5</v>
      </c>
      <c r="N6" s="20" t="s">
        <v>5</v>
      </c>
      <c r="O6" s="23">
        <v>13</v>
      </c>
      <c r="P6" s="24">
        <f>R6*3+T6</f>
        <v>3</v>
      </c>
      <c r="Q6" s="24">
        <f>(D6+G6+M6)-(F6+I6+O6)</f>
        <v>-17</v>
      </c>
      <c r="R6" s="23">
        <f>COUNTIF(U6:W6,"A")</f>
        <v>1</v>
      </c>
      <c r="S6" s="23">
        <f>COUNTIF(U6:W6,"C")</f>
        <v>2</v>
      </c>
      <c r="T6" s="23">
        <f>COUNTIF(U6:W6,"B")</f>
        <v>0</v>
      </c>
      <c r="U6" s="24" t="str">
        <f>IF(D6="","",IF(D6&gt;F6,"A",IF(D6=F6,"B","C")))</f>
        <v>A</v>
      </c>
      <c r="V6" s="24" t="str">
        <f>IF(G6="","",IF(G6&gt;I6,"A",IF(G6=I6,"B","C")))</f>
        <v>C</v>
      </c>
      <c r="W6" s="25" t="str">
        <f>IF(M6="","",IF(M6&gt;O6,"A",IF(M6=O6,"B","C")))</f>
        <v>C</v>
      </c>
      <c r="X6" s="77">
        <v>3</v>
      </c>
      <c r="Z6" s="289"/>
      <c r="AA6" s="123">
        <v>2</v>
      </c>
      <c r="AB6" s="210" t="s">
        <v>272</v>
      </c>
      <c r="AC6" s="211" t="s">
        <v>316</v>
      </c>
      <c r="AD6" s="207" t="s">
        <v>277</v>
      </c>
      <c r="AE6" s="211" t="s">
        <v>282</v>
      </c>
      <c r="AF6" s="207" t="s">
        <v>317</v>
      </c>
      <c r="AG6" s="212" t="s">
        <v>289</v>
      </c>
      <c r="AH6" s="213" t="s">
        <v>318</v>
      </c>
      <c r="AI6" s="212" t="s">
        <v>297</v>
      </c>
      <c r="AJ6" s="217" t="s">
        <v>323</v>
      </c>
      <c r="AK6" s="212" t="s">
        <v>307</v>
      </c>
      <c r="AL6" s="212" t="s">
        <v>319</v>
      </c>
    </row>
    <row r="7" spans="2:38" ht="14.25" thickBot="1">
      <c r="B7" s="1">
        <v>4</v>
      </c>
      <c r="C7" s="26" t="s">
        <v>270</v>
      </c>
      <c r="D7" s="27">
        <v>7</v>
      </c>
      <c r="E7" s="28" t="s">
        <v>3</v>
      </c>
      <c r="F7" s="29">
        <v>14</v>
      </c>
      <c r="G7" s="30">
        <v>0</v>
      </c>
      <c r="H7" s="28" t="s">
        <v>3</v>
      </c>
      <c r="I7" s="29">
        <v>19</v>
      </c>
      <c r="J7" s="30">
        <v>13</v>
      </c>
      <c r="K7" s="28" t="s">
        <v>3</v>
      </c>
      <c r="L7" s="29">
        <v>5</v>
      </c>
      <c r="M7" s="281"/>
      <c r="N7" s="282"/>
      <c r="O7" s="283"/>
      <c r="P7" s="31">
        <f>R7*3+T7</f>
        <v>3</v>
      </c>
      <c r="Q7" s="31">
        <f>(D7+G7+J7)-(F7+I7+L7)</f>
        <v>-18</v>
      </c>
      <c r="R7" s="78">
        <f>COUNTIF(U7:W7,"A")</f>
        <v>1</v>
      </c>
      <c r="S7" s="78">
        <f>COUNTIF(U7:W7,"C")</f>
        <v>2</v>
      </c>
      <c r="T7" s="78">
        <f>COUNTIF(U7:W7,"B")</f>
        <v>0</v>
      </c>
      <c r="U7" s="31" t="str">
        <f>IF(D7="","",IF(D7&gt;F7,"A",IF(D7=F7,"B","C")))</f>
        <v>C</v>
      </c>
      <c r="V7" s="31" t="str">
        <f>IF(G7="","",IF(G7&gt;I7,"A",IF(G7=I7,"B","C")))</f>
        <v>C</v>
      </c>
      <c r="W7" s="32" t="str">
        <f>IF(J7="","",IF(J7&gt;L7,"A",IF(J7=L7,"B","C")))</f>
        <v>A</v>
      </c>
      <c r="X7" s="79">
        <v>4</v>
      </c>
      <c r="Z7" s="289"/>
      <c r="AA7" s="123">
        <v>3</v>
      </c>
      <c r="AB7" s="210" t="s">
        <v>269</v>
      </c>
      <c r="AC7" s="211" t="s">
        <v>273</v>
      </c>
      <c r="AD7" s="207" t="s">
        <v>320</v>
      </c>
      <c r="AE7" s="211" t="s">
        <v>281</v>
      </c>
      <c r="AF7" s="207" t="s">
        <v>285</v>
      </c>
      <c r="AG7" s="212" t="s">
        <v>288</v>
      </c>
      <c r="AH7" s="213" t="s">
        <v>294</v>
      </c>
      <c r="AI7" s="212" t="s">
        <v>296</v>
      </c>
      <c r="AJ7" s="212" t="s">
        <v>303</v>
      </c>
      <c r="AK7" s="214" t="s">
        <v>308</v>
      </c>
      <c r="AL7" s="214" t="s">
        <v>311</v>
      </c>
    </row>
    <row r="8" spans="3:38" ht="14.25" thickBot="1">
      <c r="C8" s="33"/>
      <c r="D8" s="34"/>
      <c r="E8" s="34"/>
      <c r="F8" s="34"/>
      <c r="G8" s="34"/>
      <c r="H8" s="34"/>
      <c r="I8" s="34"/>
      <c r="J8" s="34"/>
      <c r="K8" s="34"/>
      <c r="L8" s="34"/>
      <c r="M8" s="34"/>
      <c r="N8" s="34"/>
      <c r="O8" s="34"/>
      <c r="P8" s="34"/>
      <c r="Q8" s="34"/>
      <c r="R8" s="34"/>
      <c r="S8" s="34"/>
      <c r="T8" s="34"/>
      <c r="U8" s="34"/>
      <c r="W8" s="6"/>
      <c r="X8" s="6"/>
      <c r="Z8" s="290"/>
      <c r="AA8" s="124">
        <v>4</v>
      </c>
      <c r="AB8" s="218" t="s">
        <v>270</v>
      </c>
      <c r="AC8" s="135" t="s">
        <v>274</v>
      </c>
      <c r="AD8" s="199" t="s">
        <v>279</v>
      </c>
      <c r="AE8" s="135" t="s">
        <v>321</v>
      </c>
      <c r="AF8" s="199" t="s">
        <v>287</v>
      </c>
      <c r="AG8" s="120" t="s">
        <v>290</v>
      </c>
      <c r="AH8" s="119" t="s">
        <v>295</v>
      </c>
      <c r="AI8" s="120" t="s">
        <v>299</v>
      </c>
      <c r="AJ8" s="120" t="s">
        <v>322</v>
      </c>
      <c r="AK8" s="215"/>
      <c r="AL8" s="216"/>
    </row>
    <row r="9" spans="3:37" ht="14.25" thickBot="1">
      <c r="C9" s="35"/>
      <c r="D9" s="34"/>
      <c r="E9" s="34"/>
      <c r="F9" s="34"/>
      <c r="G9" s="34"/>
      <c r="H9" s="34"/>
      <c r="I9" s="34"/>
      <c r="J9" s="34"/>
      <c r="K9" s="34"/>
      <c r="L9" s="34"/>
      <c r="M9" s="34"/>
      <c r="N9" s="34"/>
      <c r="O9" s="34"/>
      <c r="P9" s="34"/>
      <c r="Q9" s="34"/>
      <c r="R9" s="34"/>
      <c r="S9" s="34"/>
      <c r="T9" s="34"/>
      <c r="U9" s="34"/>
      <c r="W9" s="6"/>
      <c r="X9" s="6"/>
      <c r="Z9"/>
      <c r="AA9"/>
      <c r="AB9" s="90"/>
      <c r="AC9" s="90"/>
      <c r="AD9" s="90"/>
      <c r="AE9" s="90"/>
      <c r="AF9" s="90"/>
      <c r="AG9" s="91"/>
      <c r="AH9" s="91"/>
      <c r="AI9" s="91"/>
      <c r="AJ9" s="91"/>
      <c r="AK9" s="91"/>
    </row>
    <row r="10" spans="3:38" ht="14.25" thickBot="1">
      <c r="C10" s="9" t="s">
        <v>261</v>
      </c>
      <c r="D10" s="284" t="str">
        <f>C11</f>
        <v>大　　和</v>
      </c>
      <c r="E10" s="285"/>
      <c r="F10" s="286"/>
      <c r="G10" s="284" t="str">
        <f>C12</f>
        <v>伊 志 田</v>
      </c>
      <c r="H10" s="285"/>
      <c r="I10" s="286"/>
      <c r="J10" s="284" t="str">
        <f>C13</f>
        <v>相模原青陵</v>
      </c>
      <c r="K10" s="285"/>
      <c r="L10" s="286"/>
      <c r="M10" s="284" t="str">
        <f>C14</f>
        <v>秦野曽屋</v>
      </c>
      <c r="N10" s="285"/>
      <c r="O10" s="286"/>
      <c r="P10" s="10" t="s">
        <v>1</v>
      </c>
      <c r="Q10" s="10" t="s">
        <v>76</v>
      </c>
      <c r="R10" s="11" t="s">
        <v>77</v>
      </c>
      <c r="S10" s="11" t="s">
        <v>78</v>
      </c>
      <c r="T10" s="11" t="s">
        <v>79</v>
      </c>
      <c r="U10" s="11"/>
      <c r="V10" s="11"/>
      <c r="W10" s="12"/>
      <c r="X10" s="74" t="s">
        <v>2</v>
      </c>
      <c r="Z10" s="291" t="s">
        <v>153</v>
      </c>
      <c r="AA10" s="92" t="s">
        <v>137</v>
      </c>
      <c r="AB10" s="97"/>
      <c r="AC10" s="195"/>
      <c r="AD10" s="97"/>
      <c r="AE10" s="170"/>
      <c r="AF10" s="97"/>
      <c r="AG10" s="170"/>
      <c r="AH10" s="97"/>
      <c r="AI10" s="97"/>
      <c r="AJ10" s="97"/>
      <c r="AK10" s="223" t="s">
        <v>325</v>
      </c>
      <c r="AL10" s="98"/>
    </row>
    <row r="11" spans="2:38" ht="14.25" thickTop="1">
      <c r="B11" s="1">
        <v>1</v>
      </c>
      <c r="C11" s="262" t="s">
        <v>275</v>
      </c>
      <c r="D11" s="275"/>
      <c r="E11" s="276"/>
      <c r="F11" s="277"/>
      <c r="G11" s="14">
        <v>10</v>
      </c>
      <c r="H11" s="15" t="s">
        <v>6</v>
      </c>
      <c r="I11" s="16">
        <v>8</v>
      </c>
      <c r="J11" s="14">
        <v>7</v>
      </c>
      <c r="K11" s="15" t="s">
        <v>6</v>
      </c>
      <c r="L11" s="16">
        <v>16</v>
      </c>
      <c r="M11" s="14">
        <v>15</v>
      </c>
      <c r="N11" s="15" t="s">
        <v>6</v>
      </c>
      <c r="O11" s="17">
        <v>0</v>
      </c>
      <c r="P11" s="18">
        <f>R11*3+T11</f>
        <v>6</v>
      </c>
      <c r="Q11" s="18">
        <f>(G11+J11+M11)-(I11+L11+O11)</f>
        <v>8</v>
      </c>
      <c r="R11" s="17">
        <f>COUNTIF(U11:W11,"A")</f>
        <v>2</v>
      </c>
      <c r="S11" s="17">
        <f>COUNTIF(U11:W11,"C")</f>
        <v>1</v>
      </c>
      <c r="T11" s="17">
        <f>COUNTIF(U11:W11,"B")</f>
        <v>0</v>
      </c>
      <c r="U11" s="18" t="str">
        <f>IF(G11="","",IF(G11&gt;I11,"A",IF(G11=I11,"B","C")))</f>
        <v>A</v>
      </c>
      <c r="V11" s="18" t="str">
        <f>IF(J11="","",IF(J11&gt;L11,"A",IF(J11=L11,"B","C")))</f>
        <v>C</v>
      </c>
      <c r="W11" s="75" t="str">
        <f>IF(M11="","",IF(M11&gt;O11,"A",IF(M11=O11,"B","C")))</f>
        <v>A</v>
      </c>
      <c r="X11" s="76">
        <v>2</v>
      </c>
      <c r="Z11" s="292"/>
      <c r="AA11" s="93" t="s">
        <v>140</v>
      </c>
      <c r="AB11" s="99"/>
      <c r="AC11" s="196"/>
      <c r="AD11" s="99"/>
      <c r="AE11" s="172"/>
      <c r="AF11" s="99"/>
      <c r="AG11" s="172"/>
      <c r="AH11" s="99"/>
      <c r="AI11" s="99"/>
      <c r="AJ11" s="99"/>
      <c r="AK11" s="224"/>
      <c r="AL11" s="173" t="s">
        <v>325</v>
      </c>
    </row>
    <row r="12" spans="2:38" ht="13.5">
      <c r="B12" s="1">
        <v>2</v>
      </c>
      <c r="C12" s="13" t="s">
        <v>276</v>
      </c>
      <c r="D12" s="19">
        <v>8</v>
      </c>
      <c r="E12" s="20" t="s">
        <v>7</v>
      </c>
      <c r="F12" s="21">
        <v>10</v>
      </c>
      <c r="G12" s="278"/>
      <c r="H12" s="279"/>
      <c r="I12" s="280"/>
      <c r="J12" s="22">
        <v>4</v>
      </c>
      <c r="K12" s="20" t="s">
        <v>7</v>
      </c>
      <c r="L12" s="21">
        <v>8</v>
      </c>
      <c r="M12" s="22">
        <v>14</v>
      </c>
      <c r="N12" s="20" t="s">
        <v>7</v>
      </c>
      <c r="O12" s="23">
        <v>4</v>
      </c>
      <c r="P12" s="24">
        <f>R12*3+T12</f>
        <v>3</v>
      </c>
      <c r="Q12" s="24">
        <f>(D12+J12+M12)-(F12+L12+O12)</f>
        <v>4</v>
      </c>
      <c r="R12" s="23">
        <f>COUNTIF(U12:W12,"A")</f>
        <v>1</v>
      </c>
      <c r="S12" s="23">
        <f>COUNTIF(U12:W12,"C")</f>
        <v>2</v>
      </c>
      <c r="T12" s="23">
        <f>COUNTIF(U12:W12,"B")</f>
        <v>0</v>
      </c>
      <c r="U12" s="24" t="str">
        <f>IF(D12="","",IF(D12&gt;F12,"A",IF(D12=F12,"B","C")))</f>
        <v>C</v>
      </c>
      <c r="V12" s="24" t="str">
        <f>IF(J12="","",IF(J12&gt;L12,"A",IF(J12=L12,"B","C")))</f>
        <v>C</v>
      </c>
      <c r="W12" s="25" t="str">
        <f>IF(M12="","",IF(M12&gt;O12,"A",IF(M12=O12,"B","C")))</f>
        <v>A</v>
      </c>
      <c r="X12" s="77">
        <v>3</v>
      </c>
      <c r="Z12" s="293" t="s">
        <v>154</v>
      </c>
      <c r="AA12" s="95" t="s">
        <v>137</v>
      </c>
      <c r="AB12" s="176" t="s">
        <v>325</v>
      </c>
      <c r="AC12" s="176" t="s">
        <v>325</v>
      </c>
      <c r="AD12" s="176" t="s">
        <v>325</v>
      </c>
      <c r="AE12" s="176" t="s">
        <v>325</v>
      </c>
      <c r="AF12" s="176" t="s">
        <v>325</v>
      </c>
      <c r="AG12" s="320"/>
      <c r="AH12" s="176" t="s">
        <v>325</v>
      </c>
      <c r="AI12" s="320"/>
      <c r="AJ12" s="176" t="s">
        <v>325</v>
      </c>
      <c r="AK12" s="179" t="s">
        <v>326</v>
      </c>
      <c r="AL12" s="100"/>
    </row>
    <row r="13" spans="2:38" ht="13.5">
      <c r="B13" s="1">
        <v>3</v>
      </c>
      <c r="C13" s="262" t="s">
        <v>273</v>
      </c>
      <c r="D13" s="19">
        <v>16</v>
      </c>
      <c r="E13" s="20" t="s">
        <v>8</v>
      </c>
      <c r="F13" s="21">
        <v>7</v>
      </c>
      <c r="G13" s="22">
        <v>8</v>
      </c>
      <c r="H13" s="20" t="s">
        <v>8</v>
      </c>
      <c r="I13" s="21">
        <v>4</v>
      </c>
      <c r="J13" s="278"/>
      <c r="K13" s="279"/>
      <c r="L13" s="280"/>
      <c r="M13" s="22">
        <v>10</v>
      </c>
      <c r="N13" s="20" t="s">
        <v>8</v>
      </c>
      <c r="O13" s="23">
        <v>2</v>
      </c>
      <c r="P13" s="24">
        <f>R13*3+T13</f>
        <v>9</v>
      </c>
      <c r="Q13" s="24">
        <f>(D13+G13+M13)-(F13+I13+O13)</f>
        <v>21</v>
      </c>
      <c r="R13" s="23">
        <f>COUNTIF(U13:W13,"A")</f>
        <v>3</v>
      </c>
      <c r="S13" s="23">
        <f>COUNTIF(U13:W13,"C")</f>
        <v>0</v>
      </c>
      <c r="T13" s="23">
        <f>COUNTIF(U13:W13,"B")</f>
        <v>0</v>
      </c>
      <c r="U13" s="24" t="str">
        <f>IF(D13="","",IF(D13&gt;F13,"A",IF(D13=F13,"B","C")))</f>
        <v>A</v>
      </c>
      <c r="V13" s="24" t="str">
        <f>IF(G13="","",IF(G13&gt;I13,"A",IF(G13=I13,"B","C")))</f>
        <v>A</v>
      </c>
      <c r="W13" s="25" t="str">
        <f>IF(M13="","",IF(M13&gt;O13,"A",IF(M13=O13,"B","C")))</f>
        <v>A</v>
      </c>
      <c r="X13" s="77">
        <v>1</v>
      </c>
      <c r="Z13" s="292"/>
      <c r="AA13" s="93" t="s">
        <v>140</v>
      </c>
      <c r="AB13" s="99" t="s">
        <v>328</v>
      </c>
      <c r="AC13" s="99" t="s">
        <v>328</v>
      </c>
      <c r="AD13" s="99" t="s">
        <v>328</v>
      </c>
      <c r="AE13" s="99" t="s">
        <v>328</v>
      </c>
      <c r="AF13" s="99" t="s">
        <v>328</v>
      </c>
      <c r="AG13" s="321"/>
      <c r="AH13" s="99" t="s">
        <v>328</v>
      </c>
      <c r="AI13" s="321"/>
      <c r="AJ13" s="99" t="s">
        <v>328</v>
      </c>
      <c r="AK13" s="224"/>
      <c r="AL13" s="173" t="s">
        <v>326</v>
      </c>
    </row>
    <row r="14" spans="2:38" ht="14.25" thickBot="1">
      <c r="B14" s="1">
        <v>4</v>
      </c>
      <c r="C14" s="26" t="s">
        <v>274</v>
      </c>
      <c r="D14" s="27">
        <v>0</v>
      </c>
      <c r="E14" s="28" t="s">
        <v>3</v>
      </c>
      <c r="F14" s="29">
        <v>15</v>
      </c>
      <c r="G14" s="30">
        <v>4</v>
      </c>
      <c r="H14" s="28" t="s">
        <v>3</v>
      </c>
      <c r="I14" s="29">
        <v>14</v>
      </c>
      <c r="J14" s="30">
        <v>2</v>
      </c>
      <c r="K14" s="28" t="s">
        <v>3</v>
      </c>
      <c r="L14" s="29">
        <v>10</v>
      </c>
      <c r="M14" s="281"/>
      <c r="N14" s="282"/>
      <c r="O14" s="283"/>
      <c r="P14" s="31">
        <f>R14*3+T14</f>
        <v>0</v>
      </c>
      <c r="Q14" s="31">
        <f>(D14+G14+J14)-(F14+I14+L14)</f>
        <v>-33</v>
      </c>
      <c r="R14" s="78">
        <f>COUNTIF(U14:W14,"A")</f>
        <v>0</v>
      </c>
      <c r="S14" s="78">
        <f>COUNTIF(U14:W14,"C")</f>
        <v>3</v>
      </c>
      <c r="T14" s="78">
        <f>COUNTIF(U14:W14,"B")</f>
        <v>0</v>
      </c>
      <c r="U14" s="31" t="str">
        <f>IF(D14="","",IF(D14&gt;F14,"A",IF(D14=F14,"B","C")))</f>
        <v>C</v>
      </c>
      <c r="V14" s="31" t="str">
        <f>IF(G14="","",IF(G14&gt;I14,"A",IF(G14=I14,"B","C")))</f>
        <v>C</v>
      </c>
      <c r="W14" s="32" t="str">
        <f>IF(J14="","",IF(J14&gt;L14,"A",IF(J14=L14,"B","C")))</f>
        <v>C</v>
      </c>
      <c r="X14" s="79">
        <v>4</v>
      </c>
      <c r="Z14" s="293" t="s">
        <v>155</v>
      </c>
      <c r="AA14" s="95" t="s">
        <v>137</v>
      </c>
      <c r="AB14" s="320"/>
      <c r="AC14" s="177"/>
      <c r="AD14" s="176"/>
      <c r="AE14" s="177"/>
      <c r="AF14" s="176"/>
      <c r="AG14" s="176" t="s">
        <v>325</v>
      </c>
      <c r="AH14" s="176"/>
      <c r="AI14" s="176" t="s">
        <v>325</v>
      </c>
      <c r="AJ14" s="176"/>
      <c r="AK14" s="179"/>
      <c r="AL14" s="100"/>
    </row>
    <row r="15" spans="3:38" ht="13.5">
      <c r="C15" s="33"/>
      <c r="D15" s="34"/>
      <c r="E15" s="34"/>
      <c r="F15" s="34"/>
      <c r="G15" s="34"/>
      <c r="H15" s="34"/>
      <c r="I15" s="34"/>
      <c r="J15" s="34"/>
      <c r="K15" s="34"/>
      <c r="L15" s="34"/>
      <c r="M15" s="34"/>
      <c r="N15" s="34"/>
      <c r="O15" s="34"/>
      <c r="P15" s="34"/>
      <c r="Q15" s="34"/>
      <c r="R15" s="34"/>
      <c r="S15" s="34"/>
      <c r="T15" s="34"/>
      <c r="U15" s="34"/>
      <c r="W15" s="6"/>
      <c r="X15" s="6"/>
      <c r="Z15" s="292"/>
      <c r="AA15" s="93" t="s">
        <v>140</v>
      </c>
      <c r="AB15" s="321"/>
      <c r="AC15" s="196"/>
      <c r="AD15" s="99"/>
      <c r="AE15" s="172"/>
      <c r="AF15" s="99"/>
      <c r="AG15" s="99" t="s">
        <v>328</v>
      </c>
      <c r="AH15" s="99"/>
      <c r="AI15" s="99" t="s">
        <v>328</v>
      </c>
      <c r="AJ15" s="99"/>
      <c r="AK15" s="224"/>
      <c r="AL15" s="173"/>
    </row>
    <row r="16" spans="3:38" ht="14.25" thickBot="1">
      <c r="C16" s="35"/>
      <c r="D16" s="34"/>
      <c r="E16" s="34"/>
      <c r="F16" s="34"/>
      <c r="G16" s="34"/>
      <c r="H16" s="34"/>
      <c r="I16" s="34"/>
      <c r="J16" s="34"/>
      <c r="K16" s="34"/>
      <c r="L16" s="34"/>
      <c r="M16" s="34"/>
      <c r="N16" s="34"/>
      <c r="O16" s="34"/>
      <c r="P16" s="34"/>
      <c r="Q16" s="34"/>
      <c r="R16" s="34"/>
      <c r="S16" s="34"/>
      <c r="T16" s="34"/>
      <c r="U16" s="34"/>
      <c r="W16" s="6"/>
      <c r="X16" s="6"/>
      <c r="Z16" s="293" t="s">
        <v>156</v>
      </c>
      <c r="AA16" s="95" t="s">
        <v>144</v>
      </c>
      <c r="AB16" s="176" t="s">
        <v>326</v>
      </c>
      <c r="AC16" s="176" t="s">
        <v>326</v>
      </c>
      <c r="AD16" s="176" t="s">
        <v>326</v>
      </c>
      <c r="AE16" s="176" t="s">
        <v>326</v>
      </c>
      <c r="AF16" s="176" t="s">
        <v>326</v>
      </c>
      <c r="AG16" s="176" t="s">
        <v>326</v>
      </c>
      <c r="AH16" s="176" t="s">
        <v>326</v>
      </c>
      <c r="AI16" s="176" t="s">
        <v>326</v>
      </c>
      <c r="AJ16" s="176" t="s">
        <v>326</v>
      </c>
      <c r="AK16" s="179" t="s">
        <v>327</v>
      </c>
      <c r="AL16" s="100"/>
    </row>
    <row r="17" spans="3:38" ht="14.25" thickBot="1">
      <c r="C17" s="81" t="s">
        <v>262</v>
      </c>
      <c r="D17" s="284" t="str">
        <f>C18</f>
        <v>光明相模原</v>
      </c>
      <c r="E17" s="285"/>
      <c r="F17" s="286"/>
      <c r="G17" s="284" t="str">
        <f>C19</f>
        <v>弥　　栄</v>
      </c>
      <c r="H17" s="285"/>
      <c r="I17" s="286"/>
      <c r="J17" s="284" t="str">
        <f>C20</f>
        <v>綾 瀬 西</v>
      </c>
      <c r="K17" s="285"/>
      <c r="L17" s="286"/>
      <c r="M17" s="284" t="str">
        <f>C21</f>
        <v>海 老 名</v>
      </c>
      <c r="N17" s="285"/>
      <c r="O17" s="286"/>
      <c r="P17" s="10" t="s">
        <v>1</v>
      </c>
      <c r="Q17" s="10" t="s">
        <v>76</v>
      </c>
      <c r="R17" s="11" t="s">
        <v>77</v>
      </c>
      <c r="S17" s="11" t="s">
        <v>78</v>
      </c>
      <c r="T17" s="11" t="s">
        <v>79</v>
      </c>
      <c r="U17" s="11"/>
      <c r="V17" s="11"/>
      <c r="W17" s="12"/>
      <c r="X17" s="74" t="s">
        <v>2</v>
      </c>
      <c r="Z17" s="292"/>
      <c r="AA17" s="93" t="s">
        <v>146</v>
      </c>
      <c r="AB17" s="99" t="s">
        <v>329</v>
      </c>
      <c r="AC17" s="99" t="s">
        <v>329</v>
      </c>
      <c r="AD17" s="99" t="s">
        <v>329</v>
      </c>
      <c r="AE17" s="99" t="s">
        <v>329</v>
      </c>
      <c r="AF17" s="99" t="s">
        <v>329</v>
      </c>
      <c r="AG17" s="99" t="s">
        <v>329</v>
      </c>
      <c r="AH17" s="99" t="s">
        <v>329</v>
      </c>
      <c r="AI17" s="99" t="s">
        <v>329</v>
      </c>
      <c r="AJ17" s="99" t="s">
        <v>329</v>
      </c>
      <c r="AK17" s="224"/>
      <c r="AL17" s="173" t="s">
        <v>327</v>
      </c>
    </row>
    <row r="18" spans="2:38" ht="14.25" thickTop="1">
      <c r="B18" s="1">
        <v>1</v>
      </c>
      <c r="C18" s="13" t="s">
        <v>257</v>
      </c>
      <c r="D18" s="275"/>
      <c r="E18" s="276"/>
      <c r="F18" s="277"/>
      <c r="G18" s="14">
        <v>1</v>
      </c>
      <c r="H18" s="15" t="s">
        <v>9</v>
      </c>
      <c r="I18" s="16">
        <v>5</v>
      </c>
      <c r="J18" s="14">
        <v>4</v>
      </c>
      <c r="K18" s="15" t="s">
        <v>9</v>
      </c>
      <c r="L18" s="16">
        <v>2</v>
      </c>
      <c r="M18" s="14">
        <v>3</v>
      </c>
      <c r="N18" s="15" t="s">
        <v>9</v>
      </c>
      <c r="O18" s="17">
        <v>4</v>
      </c>
      <c r="P18" s="18">
        <f>R18*3+T18</f>
        <v>3</v>
      </c>
      <c r="Q18" s="18">
        <f>(G18+J18+M18)-(I18+L18+O18)</f>
        <v>-3</v>
      </c>
      <c r="R18" s="17">
        <f>COUNTIF(U18:W18,"A")</f>
        <v>1</v>
      </c>
      <c r="S18" s="17">
        <f>COUNTIF(U18:W18,"C")</f>
        <v>2</v>
      </c>
      <c r="T18" s="17">
        <f>COUNTIF(U18:W18,"B")</f>
        <v>0</v>
      </c>
      <c r="U18" s="18" t="str">
        <f>IF(G18="","",IF(G18&gt;I18,"A",IF(G18=I18,"B","C")))</f>
        <v>C</v>
      </c>
      <c r="V18" s="18" t="str">
        <f>IF(J18="","",IF(J18&gt;L18,"A",IF(J18=L18,"B","C")))</f>
        <v>A</v>
      </c>
      <c r="W18" s="75" t="str">
        <f>IF(M18="","",IF(M18&gt;O18,"A",IF(M18=O18,"B","C")))</f>
        <v>C</v>
      </c>
      <c r="X18" s="76">
        <v>3</v>
      </c>
      <c r="Z18" s="293" t="s">
        <v>157</v>
      </c>
      <c r="AA18" s="129" t="s">
        <v>137</v>
      </c>
      <c r="AB18" s="176" t="s">
        <v>330</v>
      </c>
      <c r="AC18" s="176" t="s">
        <v>330</v>
      </c>
      <c r="AD18" s="176" t="s">
        <v>330</v>
      </c>
      <c r="AE18" s="176" t="s">
        <v>330</v>
      </c>
      <c r="AF18" s="176" t="s">
        <v>330</v>
      </c>
      <c r="AG18" s="176" t="s">
        <v>330</v>
      </c>
      <c r="AH18" s="176" t="s">
        <v>330</v>
      </c>
      <c r="AI18" s="176" t="s">
        <v>330</v>
      </c>
      <c r="AJ18" s="176" t="s">
        <v>330</v>
      </c>
      <c r="AK18" s="322"/>
      <c r="AL18" s="323"/>
    </row>
    <row r="19" spans="2:38" ht="13.5">
      <c r="B19" s="1">
        <v>2</v>
      </c>
      <c r="C19" s="262" t="s">
        <v>277</v>
      </c>
      <c r="D19" s="19">
        <v>5</v>
      </c>
      <c r="E19" s="20" t="s">
        <v>5</v>
      </c>
      <c r="F19" s="21">
        <v>1</v>
      </c>
      <c r="G19" s="278"/>
      <c r="H19" s="279"/>
      <c r="I19" s="280"/>
      <c r="J19" s="22">
        <v>12</v>
      </c>
      <c r="K19" s="20" t="s">
        <v>5</v>
      </c>
      <c r="L19" s="21">
        <v>1</v>
      </c>
      <c r="M19" s="22">
        <v>6</v>
      </c>
      <c r="N19" s="20" t="s">
        <v>5</v>
      </c>
      <c r="O19" s="23">
        <v>0</v>
      </c>
      <c r="P19" s="24">
        <f>R19*3+T19</f>
        <v>9</v>
      </c>
      <c r="Q19" s="24">
        <f>(D19+J19+M19)-(F19+L19+O19)</f>
        <v>21</v>
      </c>
      <c r="R19" s="23">
        <f>COUNTIF(U19:W19,"A")</f>
        <v>3</v>
      </c>
      <c r="S19" s="23">
        <f>COUNTIF(U19:W19,"C")</f>
        <v>0</v>
      </c>
      <c r="T19" s="23">
        <f>COUNTIF(U19:W19,"B")</f>
        <v>0</v>
      </c>
      <c r="U19" s="24" t="str">
        <f>IF(D19="","",IF(D19&gt;F19,"A",IF(D19=F19,"B","C")))</f>
        <v>A</v>
      </c>
      <c r="V19" s="24" t="str">
        <f>IF(J19="","",IF(J19&gt;L19,"A",IF(J19=L19,"B","C")))</f>
        <v>A</v>
      </c>
      <c r="W19" s="25" t="str">
        <f>IF(M19="","",IF(M19&gt;O19,"A",IF(M19=O19,"B","C")))</f>
        <v>A</v>
      </c>
      <c r="X19" s="77">
        <v>1</v>
      </c>
      <c r="Z19" s="292"/>
      <c r="AA19" s="198" t="s">
        <v>150</v>
      </c>
      <c r="AB19" s="99" t="s">
        <v>327</v>
      </c>
      <c r="AC19" s="99" t="s">
        <v>327</v>
      </c>
      <c r="AD19" s="99" t="s">
        <v>327</v>
      </c>
      <c r="AE19" s="99" t="s">
        <v>327</v>
      </c>
      <c r="AF19" s="99" t="s">
        <v>327</v>
      </c>
      <c r="AG19" s="99" t="s">
        <v>327</v>
      </c>
      <c r="AH19" s="99" t="s">
        <v>327</v>
      </c>
      <c r="AI19" s="99" t="s">
        <v>327</v>
      </c>
      <c r="AJ19" s="99" t="s">
        <v>327</v>
      </c>
      <c r="AK19" s="324"/>
      <c r="AL19" s="325"/>
    </row>
    <row r="20" spans="2:38" ht="13.5">
      <c r="B20" s="1">
        <v>3</v>
      </c>
      <c r="C20" s="13" t="s">
        <v>278</v>
      </c>
      <c r="D20" s="19">
        <v>2</v>
      </c>
      <c r="E20" s="20" t="s">
        <v>3</v>
      </c>
      <c r="F20" s="21">
        <v>4</v>
      </c>
      <c r="G20" s="22">
        <v>1</v>
      </c>
      <c r="H20" s="20" t="s">
        <v>3</v>
      </c>
      <c r="I20" s="21">
        <v>12</v>
      </c>
      <c r="J20" s="278"/>
      <c r="K20" s="279"/>
      <c r="L20" s="280"/>
      <c r="M20" s="22">
        <v>0</v>
      </c>
      <c r="N20" s="20" t="s">
        <v>3</v>
      </c>
      <c r="O20" s="23">
        <v>5</v>
      </c>
      <c r="P20" s="24">
        <f>R20*3+T20</f>
        <v>0</v>
      </c>
      <c r="Q20" s="24">
        <f>(D20+G20+M20)-(F20+I20+O20)</f>
        <v>-18</v>
      </c>
      <c r="R20" s="23">
        <f>COUNTIF(U20:W20,"A")</f>
        <v>0</v>
      </c>
      <c r="S20" s="23">
        <f>COUNTIF(U20:W20,"C")</f>
        <v>3</v>
      </c>
      <c r="T20" s="23">
        <f>COUNTIF(U20:W20,"B")</f>
        <v>0</v>
      </c>
      <c r="U20" s="24" t="str">
        <f>IF(D20="","",IF(D20&gt;F20,"A",IF(D20=F20,"B","C")))</f>
        <v>C</v>
      </c>
      <c r="V20" s="24" t="str">
        <f>IF(G20="","",IF(G20&gt;I20,"A",IF(G20=I20,"B","C")))</f>
        <v>C</v>
      </c>
      <c r="W20" s="25" t="str">
        <f>IF(M20="","",IF(M20&gt;O20,"A",IF(M20=O20,"B","C")))</f>
        <v>C</v>
      </c>
      <c r="X20" s="77">
        <v>4</v>
      </c>
      <c r="Z20" s="293" t="s">
        <v>160</v>
      </c>
      <c r="AA20" s="129" t="s">
        <v>144</v>
      </c>
      <c r="AB20" s="176"/>
      <c r="AC20" s="177"/>
      <c r="AD20" s="176"/>
      <c r="AE20" s="177"/>
      <c r="AF20" s="176"/>
      <c r="AG20" s="177"/>
      <c r="AH20" s="176"/>
      <c r="AI20" s="176"/>
      <c r="AJ20" s="176"/>
      <c r="AK20" s="296" t="s">
        <v>332</v>
      </c>
      <c r="AL20" s="319"/>
    </row>
    <row r="21" spans="2:38" ht="14.25" thickBot="1">
      <c r="B21" s="1">
        <v>4</v>
      </c>
      <c r="C21" s="263" t="s">
        <v>279</v>
      </c>
      <c r="D21" s="27">
        <v>4</v>
      </c>
      <c r="E21" s="28" t="s">
        <v>10</v>
      </c>
      <c r="F21" s="29">
        <v>3</v>
      </c>
      <c r="G21" s="30">
        <v>0</v>
      </c>
      <c r="H21" s="28" t="s">
        <v>10</v>
      </c>
      <c r="I21" s="29">
        <v>6</v>
      </c>
      <c r="J21" s="30">
        <v>5</v>
      </c>
      <c r="K21" s="28" t="s">
        <v>10</v>
      </c>
      <c r="L21" s="29">
        <v>0</v>
      </c>
      <c r="M21" s="281"/>
      <c r="N21" s="282"/>
      <c r="O21" s="283"/>
      <c r="P21" s="31">
        <f>R21*3+T21</f>
        <v>6</v>
      </c>
      <c r="Q21" s="31">
        <f>(D21+G21+J21)-(F21+I21+L21)</f>
        <v>0</v>
      </c>
      <c r="R21" s="78">
        <f>COUNTIF(U21:W21,"A")</f>
        <v>2</v>
      </c>
      <c r="S21" s="78">
        <f>COUNTIF(U21:W21,"C")</f>
        <v>1</v>
      </c>
      <c r="T21" s="78">
        <f>COUNTIF(U21:W21,"B")</f>
        <v>0</v>
      </c>
      <c r="U21" s="31" t="str">
        <f>IF(D21="","",IF(D21&gt;F21,"A",IF(D21=F21,"B","C")))</f>
        <v>A</v>
      </c>
      <c r="V21" s="31" t="str">
        <f>IF(G21="","",IF(G21&gt;I21,"A",IF(G21=I21,"B","C")))</f>
        <v>C</v>
      </c>
      <c r="W21" s="32" t="str">
        <f>IF(J21="","",IF(J21&gt;L21,"A",IF(J21=L21,"B","C")))</f>
        <v>A</v>
      </c>
      <c r="X21" s="79">
        <v>2</v>
      </c>
      <c r="Z21" s="292"/>
      <c r="AA21" s="198" t="s">
        <v>218</v>
      </c>
      <c r="AB21" s="99"/>
      <c r="AC21" s="196"/>
      <c r="AD21" s="99"/>
      <c r="AE21" s="172"/>
      <c r="AF21" s="99"/>
      <c r="AG21" s="172"/>
      <c r="AH21" s="99"/>
      <c r="AI21" s="99"/>
      <c r="AJ21" s="99"/>
      <c r="AK21" s="224"/>
      <c r="AL21" s="173"/>
    </row>
    <row r="22" spans="3:38" ht="13.5">
      <c r="C22" s="33"/>
      <c r="D22" s="34"/>
      <c r="E22" s="34"/>
      <c r="F22" s="34"/>
      <c r="G22" s="34"/>
      <c r="H22" s="34"/>
      <c r="I22" s="34"/>
      <c r="J22" s="34"/>
      <c r="K22" s="34"/>
      <c r="L22" s="34"/>
      <c r="M22" s="34"/>
      <c r="N22" s="34"/>
      <c r="O22" s="34"/>
      <c r="P22" s="34"/>
      <c r="Q22" s="34"/>
      <c r="R22" s="34"/>
      <c r="S22" s="34"/>
      <c r="T22" s="34"/>
      <c r="U22" s="34"/>
      <c r="W22" s="6"/>
      <c r="X22" s="6"/>
      <c r="Z22" s="293" t="s">
        <v>161</v>
      </c>
      <c r="AA22" s="129" t="s">
        <v>137</v>
      </c>
      <c r="AB22" s="176"/>
      <c r="AC22" s="177"/>
      <c r="AD22" s="176"/>
      <c r="AE22" s="177"/>
      <c r="AF22" s="176"/>
      <c r="AG22" s="177"/>
      <c r="AH22" s="176"/>
      <c r="AI22" s="176"/>
      <c r="AJ22" s="176"/>
      <c r="AK22" s="179"/>
      <c r="AL22" s="100"/>
    </row>
    <row r="23" spans="3:38" ht="14.25" thickBot="1">
      <c r="C23" s="35"/>
      <c r="D23" s="34"/>
      <c r="E23" s="34"/>
      <c r="F23" s="34"/>
      <c r="G23" s="34"/>
      <c r="H23" s="34"/>
      <c r="I23" s="34"/>
      <c r="J23" s="34"/>
      <c r="K23" s="34"/>
      <c r="L23" s="34"/>
      <c r="M23" s="34"/>
      <c r="N23" s="34"/>
      <c r="O23" s="34"/>
      <c r="P23" s="34"/>
      <c r="Q23" s="34"/>
      <c r="R23" s="34"/>
      <c r="S23" s="34"/>
      <c r="T23" s="34"/>
      <c r="U23" s="34"/>
      <c r="W23" s="6"/>
      <c r="X23" s="6"/>
      <c r="Z23" s="295"/>
      <c r="AA23" s="220" t="s">
        <v>218</v>
      </c>
      <c r="AB23" s="193"/>
      <c r="AC23" s="221"/>
      <c r="AD23" s="193"/>
      <c r="AE23" s="222"/>
      <c r="AF23" s="193"/>
      <c r="AG23" s="222"/>
      <c r="AH23" s="193"/>
      <c r="AI23" s="193"/>
      <c r="AJ23" s="193"/>
      <c r="AK23" s="194"/>
      <c r="AL23" s="192"/>
    </row>
    <row r="24" spans="3:38" ht="14.25" thickBot="1">
      <c r="C24" s="81" t="s">
        <v>263</v>
      </c>
      <c r="D24" s="327" t="str">
        <f>C25</f>
        <v>東海大相模</v>
      </c>
      <c r="E24" s="328"/>
      <c r="F24" s="329"/>
      <c r="G24" s="327" t="str">
        <f>C26</f>
        <v>厚 木 北</v>
      </c>
      <c r="H24" s="328"/>
      <c r="I24" s="329"/>
      <c r="J24" s="327" t="str">
        <f>C27</f>
        <v>秦　　野</v>
      </c>
      <c r="K24" s="328"/>
      <c r="L24" s="329"/>
      <c r="M24" s="327" t="str">
        <f>C28</f>
        <v>伊 勢 原</v>
      </c>
      <c r="N24" s="328"/>
      <c r="O24" s="329"/>
      <c r="P24" s="10" t="s">
        <v>1</v>
      </c>
      <c r="Q24" s="10" t="s">
        <v>76</v>
      </c>
      <c r="R24" s="11" t="s">
        <v>77</v>
      </c>
      <c r="S24" s="11" t="s">
        <v>78</v>
      </c>
      <c r="T24" s="11" t="s">
        <v>79</v>
      </c>
      <c r="U24" s="11"/>
      <c r="V24" s="11"/>
      <c r="W24" s="12"/>
      <c r="X24" s="74" t="s">
        <v>2</v>
      </c>
      <c r="Z24" s="326"/>
      <c r="AA24" s="114"/>
      <c r="AB24" s="197"/>
      <c r="AC24" s="197"/>
      <c r="AD24" s="197"/>
      <c r="AE24" s="197"/>
      <c r="AF24" s="197"/>
      <c r="AG24" s="197"/>
      <c r="AH24" s="197"/>
      <c r="AI24" s="197"/>
      <c r="AJ24" s="197"/>
      <c r="AK24" s="197"/>
      <c r="AL24" s="219"/>
    </row>
    <row r="25" spans="2:38" ht="14.25" thickTop="1">
      <c r="B25" s="1">
        <v>1</v>
      </c>
      <c r="C25" s="262" t="s">
        <v>280</v>
      </c>
      <c r="D25" s="275"/>
      <c r="E25" s="276"/>
      <c r="F25" s="277"/>
      <c r="G25" s="14">
        <v>11</v>
      </c>
      <c r="H25" s="15" t="s">
        <v>11</v>
      </c>
      <c r="I25" s="16">
        <v>0</v>
      </c>
      <c r="J25" s="14">
        <v>9</v>
      </c>
      <c r="K25" s="15" t="s">
        <v>11</v>
      </c>
      <c r="L25" s="16">
        <v>2</v>
      </c>
      <c r="M25" s="14">
        <v>9</v>
      </c>
      <c r="N25" s="15" t="s">
        <v>11</v>
      </c>
      <c r="O25" s="17">
        <v>0</v>
      </c>
      <c r="P25" s="18">
        <f>R25*3+T25</f>
        <v>9</v>
      </c>
      <c r="Q25" s="18">
        <f>(G25+J25+M25)-(I25+L25+O25)</f>
        <v>27</v>
      </c>
      <c r="R25" s="17">
        <f>COUNTIF(U25:W25,"A")</f>
        <v>3</v>
      </c>
      <c r="S25" s="17">
        <f>COUNTIF(U25:W25,"C")</f>
        <v>0</v>
      </c>
      <c r="T25" s="17">
        <f>COUNTIF(U25:W25,"B")</f>
        <v>0</v>
      </c>
      <c r="U25" s="18" t="str">
        <f>IF(G25="","",IF(G25&gt;I25,"A",IF(G25=I25,"B","C")))</f>
        <v>A</v>
      </c>
      <c r="V25" s="18" t="str">
        <f>IF(J25="","",IF(J25&gt;L25,"A",IF(J25=L25,"B","C")))</f>
        <v>A</v>
      </c>
      <c r="W25" s="75" t="str">
        <f>IF(M25="","",IF(M25&gt;O25,"A",IF(M25=O25,"B","C")))</f>
        <v>A</v>
      </c>
      <c r="X25" s="76">
        <v>1</v>
      </c>
      <c r="Z25" s="326"/>
      <c r="AA25" s="114"/>
      <c r="AB25" s="197"/>
      <c r="AC25" s="197"/>
      <c r="AD25" s="197"/>
      <c r="AE25" s="197"/>
      <c r="AF25" s="197"/>
      <c r="AG25" s="197"/>
      <c r="AH25" s="197"/>
      <c r="AI25" s="197"/>
      <c r="AJ25" s="197"/>
      <c r="AK25" s="197"/>
      <c r="AL25" s="219"/>
    </row>
    <row r="26" spans="2:24" ht="13.5">
      <c r="B26" s="1">
        <v>2</v>
      </c>
      <c r="C26" s="262" t="s">
        <v>282</v>
      </c>
      <c r="D26" s="19">
        <v>0</v>
      </c>
      <c r="E26" s="20" t="s">
        <v>8</v>
      </c>
      <c r="F26" s="21">
        <v>11</v>
      </c>
      <c r="G26" s="278"/>
      <c r="H26" s="279"/>
      <c r="I26" s="280"/>
      <c r="J26" s="22">
        <v>7</v>
      </c>
      <c r="K26" s="20" t="s">
        <v>8</v>
      </c>
      <c r="L26" s="21">
        <v>1</v>
      </c>
      <c r="M26" s="22">
        <v>2</v>
      </c>
      <c r="N26" s="20" t="s">
        <v>8</v>
      </c>
      <c r="O26" s="23">
        <v>1</v>
      </c>
      <c r="P26" s="24">
        <f>R26*3+T26</f>
        <v>6</v>
      </c>
      <c r="Q26" s="24">
        <f>(D26+J26+M26)-(F26+L26+O26)</f>
        <v>-4</v>
      </c>
      <c r="R26" s="23">
        <f>COUNTIF(U26:W26,"A")</f>
        <v>2</v>
      </c>
      <c r="S26" s="23">
        <f>COUNTIF(U26:W26,"C")</f>
        <v>1</v>
      </c>
      <c r="T26" s="23">
        <f>COUNTIF(U26:W26,"B")</f>
        <v>0</v>
      </c>
      <c r="U26" s="24" t="str">
        <f>IF(D26="","",IF(D26&gt;F26,"A",IF(D26=F26,"B","C")))</f>
        <v>C</v>
      </c>
      <c r="V26" s="24" t="str">
        <f>IF(J26="","",IF(J26&gt;L26,"A",IF(J26=L26,"B","C")))</f>
        <v>A</v>
      </c>
      <c r="W26" s="25" t="str">
        <f>IF(M26="","",IF(M26&gt;O26,"A",IF(M26=O26,"B","C")))</f>
        <v>A</v>
      </c>
      <c r="X26" s="77">
        <v>2</v>
      </c>
    </row>
    <row r="27" spans="2:24" ht="13.5">
      <c r="B27" s="1">
        <v>3</v>
      </c>
      <c r="C27" s="13" t="s">
        <v>281</v>
      </c>
      <c r="D27" s="19">
        <v>2</v>
      </c>
      <c r="E27" s="20" t="s">
        <v>12</v>
      </c>
      <c r="F27" s="21">
        <v>9</v>
      </c>
      <c r="G27" s="22">
        <v>1</v>
      </c>
      <c r="H27" s="20" t="s">
        <v>12</v>
      </c>
      <c r="I27" s="21">
        <v>7</v>
      </c>
      <c r="J27" s="278"/>
      <c r="K27" s="279"/>
      <c r="L27" s="280"/>
      <c r="M27" s="22">
        <v>10</v>
      </c>
      <c r="N27" s="20" t="s">
        <v>12</v>
      </c>
      <c r="O27" s="23">
        <v>3</v>
      </c>
      <c r="P27" s="24">
        <f>R27*3+T27</f>
        <v>3</v>
      </c>
      <c r="Q27" s="24">
        <f>(D27+G27+M27)-(F27+I27+O27)</f>
        <v>-6</v>
      </c>
      <c r="R27" s="23">
        <f>COUNTIF(U27:W27,"A")</f>
        <v>1</v>
      </c>
      <c r="S27" s="23">
        <f>COUNTIF(U27:W27,"C")</f>
        <v>2</v>
      </c>
      <c r="T27" s="23">
        <f>COUNTIF(U27:W27,"B")</f>
        <v>0</v>
      </c>
      <c r="U27" s="24" t="str">
        <f>IF(D27="","",IF(D27&gt;F27,"A",IF(D27=F27,"B","C")))</f>
        <v>C</v>
      </c>
      <c r="V27" s="24" t="str">
        <f>IF(G27="","",IF(G27&gt;I27,"A",IF(G27=I27,"B","C")))</f>
        <v>C</v>
      </c>
      <c r="W27" s="25" t="str">
        <f>IF(M27="","",IF(M27&gt;O27,"A",IF(M27=O27,"B","C")))</f>
        <v>A</v>
      </c>
      <c r="X27" s="77">
        <v>3</v>
      </c>
    </row>
    <row r="28" spans="2:24" ht="14.25" thickBot="1">
      <c r="B28" s="1">
        <v>4</v>
      </c>
      <c r="C28" s="26" t="s">
        <v>283</v>
      </c>
      <c r="D28" s="27">
        <v>0</v>
      </c>
      <c r="E28" s="28" t="s">
        <v>8</v>
      </c>
      <c r="F28" s="29">
        <v>9</v>
      </c>
      <c r="G28" s="30">
        <v>1</v>
      </c>
      <c r="H28" s="28" t="s">
        <v>8</v>
      </c>
      <c r="I28" s="29">
        <v>2</v>
      </c>
      <c r="J28" s="30">
        <v>3</v>
      </c>
      <c r="K28" s="28" t="s">
        <v>8</v>
      </c>
      <c r="L28" s="29">
        <v>10</v>
      </c>
      <c r="M28" s="281"/>
      <c r="N28" s="282"/>
      <c r="O28" s="283"/>
      <c r="P28" s="31">
        <f>R28*3+T28</f>
        <v>0</v>
      </c>
      <c r="Q28" s="31">
        <f>(D28+G28+J28)-(F28+I28+L28)</f>
        <v>-17</v>
      </c>
      <c r="R28" s="78">
        <f>COUNTIF(U28:W28,"A")</f>
        <v>0</v>
      </c>
      <c r="S28" s="78">
        <f>COUNTIF(U28:W28,"C")</f>
        <v>3</v>
      </c>
      <c r="T28" s="78">
        <f>COUNTIF(U28:W28,"B")</f>
        <v>0</v>
      </c>
      <c r="U28" s="31" t="str">
        <f>IF(D28="","",IF(D28&gt;F28,"A",IF(D28=F28,"B","C")))</f>
        <v>C</v>
      </c>
      <c r="V28" s="31" t="str">
        <f>IF(G28="","",IF(G28&gt;I28,"A",IF(G28=I28,"B","C")))</f>
        <v>C</v>
      </c>
      <c r="W28" s="32" t="str">
        <f>IF(J28="","",IF(J28&gt;L28,"A",IF(J28=L28,"B","C")))</f>
        <v>C</v>
      </c>
      <c r="X28" s="79">
        <v>4</v>
      </c>
    </row>
    <row r="29" spans="3:24" ht="13.5">
      <c r="C29" s="33"/>
      <c r="D29" s="34"/>
      <c r="E29" s="34"/>
      <c r="F29" s="34"/>
      <c r="G29" s="34"/>
      <c r="H29" s="34"/>
      <c r="I29" s="34"/>
      <c r="J29" s="34"/>
      <c r="K29" s="34"/>
      <c r="L29" s="34"/>
      <c r="M29" s="34"/>
      <c r="N29" s="34"/>
      <c r="O29" s="34"/>
      <c r="P29" s="34"/>
      <c r="Q29" s="34"/>
      <c r="R29" s="34"/>
      <c r="S29" s="34"/>
      <c r="T29" s="34"/>
      <c r="U29" s="34"/>
      <c r="W29" s="6"/>
      <c r="X29" s="6"/>
    </row>
    <row r="30" spans="3:24" ht="14.25" thickBot="1">
      <c r="C30" s="35"/>
      <c r="D30" s="34"/>
      <c r="E30" s="34"/>
      <c r="F30" s="34"/>
      <c r="G30" s="34"/>
      <c r="H30" s="34"/>
      <c r="I30" s="34"/>
      <c r="J30" s="34"/>
      <c r="K30" s="34"/>
      <c r="L30" s="34"/>
      <c r="M30" s="34"/>
      <c r="N30" s="34"/>
      <c r="O30" s="34"/>
      <c r="P30" s="34"/>
      <c r="Q30" s="34"/>
      <c r="R30" s="34"/>
      <c r="S30" s="34"/>
      <c r="T30" s="34"/>
      <c r="U30" s="34"/>
      <c r="W30" s="6"/>
      <c r="X30" s="6"/>
    </row>
    <row r="31" spans="3:24" ht="14.25" thickBot="1">
      <c r="C31" s="9" t="s">
        <v>264</v>
      </c>
      <c r="D31" s="327" t="str">
        <f>C32</f>
        <v>座　　間</v>
      </c>
      <c r="E31" s="328"/>
      <c r="F31" s="329"/>
      <c r="G31" s="327" t="str">
        <f>C33</f>
        <v>上 溝 南</v>
      </c>
      <c r="H31" s="328"/>
      <c r="I31" s="329"/>
      <c r="J31" s="327" t="str">
        <f>C34</f>
        <v>橋　　本</v>
      </c>
      <c r="K31" s="328"/>
      <c r="L31" s="329"/>
      <c r="M31" s="327" t="str">
        <f>C35</f>
        <v>大 和 西</v>
      </c>
      <c r="N31" s="328"/>
      <c r="O31" s="329"/>
      <c r="P31" s="10" t="s">
        <v>1</v>
      </c>
      <c r="Q31" s="10" t="s">
        <v>76</v>
      </c>
      <c r="R31" s="11" t="s">
        <v>77</v>
      </c>
      <c r="S31" s="11" t="s">
        <v>78</v>
      </c>
      <c r="T31" s="11" t="s">
        <v>79</v>
      </c>
      <c r="U31" s="11"/>
      <c r="V31" s="11"/>
      <c r="W31" s="12"/>
      <c r="X31" s="74" t="s">
        <v>2</v>
      </c>
    </row>
    <row r="32" spans="2:24" ht="14.25" thickTop="1">
      <c r="B32" s="1">
        <v>1</v>
      </c>
      <c r="C32" s="262" t="s">
        <v>284</v>
      </c>
      <c r="D32" s="275"/>
      <c r="E32" s="276"/>
      <c r="F32" s="277"/>
      <c r="G32" s="14">
        <v>7</v>
      </c>
      <c r="H32" s="15" t="s">
        <v>3</v>
      </c>
      <c r="I32" s="16">
        <v>0</v>
      </c>
      <c r="J32" s="14">
        <v>4</v>
      </c>
      <c r="K32" s="15" t="s">
        <v>3</v>
      </c>
      <c r="L32" s="16">
        <v>3</v>
      </c>
      <c r="M32" s="14">
        <v>5</v>
      </c>
      <c r="N32" s="15" t="s">
        <v>3</v>
      </c>
      <c r="O32" s="17">
        <v>8</v>
      </c>
      <c r="P32" s="18">
        <f>R32*3+T32</f>
        <v>6</v>
      </c>
      <c r="Q32" s="18">
        <f>(G32+J32+M32)-(I32+L32+O32)</f>
        <v>5</v>
      </c>
      <c r="R32" s="17">
        <f>COUNTIF(U32:W32,"A")</f>
        <v>2</v>
      </c>
      <c r="S32" s="17">
        <f>COUNTIF(U32:W32,"C")</f>
        <v>1</v>
      </c>
      <c r="T32" s="17">
        <f>COUNTIF(U32:W32,"B")</f>
        <v>0</v>
      </c>
      <c r="U32" s="18" t="str">
        <f>IF(G32="","",IF(G32&gt;I32,"A",IF(G32=I32,"B","C")))</f>
        <v>A</v>
      </c>
      <c r="V32" s="18" t="str">
        <f>IF(J32="","",IF(J32&gt;L32,"A",IF(J32=L32,"B","C")))</f>
        <v>A</v>
      </c>
      <c r="W32" s="75" t="str">
        <f>IF(M32="","",IF(M32&gt;O32,"A",IF(M32=O32,"B","C")))</f>
        <v>C</v>
      </c>
      <c r="X32" s="76">
        <v>2</v>
      </c>
    </row>
    <row r="33" spans="2:24" ht="13.5">
      <c r="B33" s="1">
        <v>2</v>
      </c>
      <c r="C33" s="13" t="s">
        <v>286</v>
      </c>
      <c r="D33" s="19">
        <v>0</v>
      </c>
      <c r="E33" s="20" t="s">
        <v>10</v>
      </c>
      <c r="F33" s="21">
        <v>7</v>
      </c>
      <c r="G33" s="278"/>
      <c r="H33" s="279"/>
      <c r="I33" s="280"/>
      <c r="J33" s="22">
        <v>6</v>
      </c>
      <c r="K33" s="20" t="s">
        <v>10</v>
      </c>
      <c r="L33" s="21">
        <v>2</v>
      </c>
      <c r="M33" s="22">
        <v>3</v>
      </c>
      <c r="N33" s="20" t="s">
        <v>10</v>
      </c>
      <c r="O33" s="23">
        <v>4</v>
      </c>
      <c r="P33" s="24">
        <f>R33*3+T33</f>
        <v>3</v>
      </c>
      <c r="Q33" s="24">
        <f>(D33+J33+M33)-(F33+L33+O33)</f>
        <v>-4</v>
      </c>
      <c r="R33" s="23">
        <f>COUNTIF(U33:W33,"A")</f>
        <v>1</v>
      </c>
      <c r="S33" s="23">
        <f>COUNTIF(U33:W33,"C")</f>
        <v>2</v>
      </c>
      <c r="T33" s="23">
        <f>COUNTIF(U33:W33,"B")</f>
        <v>0</v>
      </c>
      <c r="U33" s="24" t="str">
        <f>IF(D33="","",IF(D33&gt;F33,"A",IF(D33=F33,"B","C")))</f>
        <v>C</v>
      </c>
      <c r="V33" s="24" t="str">
        <f>IF(J33="","",IF(J33&gt;L33,"A",IF(J33=L33,"B","C")))</f>
        <v>A</v>
      </c>
      <c r="W33" s="25" t="str">
        <f>IF(M33="","",IF(M33&gt;O33,"A",IF(M33=O33,"B","C")))</f>
        <v>C</v>
      </c>
      <c r="X33" s="77">
        <v>3</v>
      </c>
    </row>
    <row r="34" spans="2:24" ht="13.5">
      <c r="B34" s="1">
        <v>3</v>
      </c>
      <c r="C34" s="13" t="s">
        <v>285</v>
      </c>
      <c r="D34" s="19">
        <v>3</v>
      </c>
      <c r="E34" s="20" t="s">
        <v>13</v>
      </c>
      <c r="F34" s="21">
        <v>4</v>
      </c>
      <c r="G34" s="22">
        <v>2</v>
      </c>
      <c r="H34" s="20" t="s">
        <v>13</v>
      </c>
      <c r="I34" s="21">
        <v>6</v>
      </c>
      <c r="J34" s="278"/>
      <c r="K34" s="279"/>
      <c r="L34" s="280"/>
      <c r="M34" s="22">
        <v>0</v>
      </c>
      <c r="N34" s="20" t="s">
        <v>13</v>
      </c>
      <c r="O34" s="23">
        <v>7</v>
      </c>
      <c r="P34" s="24">
        <f>R34*3+T34</f>
        <v>0</v>
      </c>
      <c r="Q34" s="24">
        <f>(D34+G34+M34)-(F34+I34+O34)</f>
        <v>-12</v>
      </c>
      <c r="R34" s="23">
        <f>COUNTIF(U34:W34,"A")</f>
        <v>0</v>
      </c>
      <c r="S34" s="23">
        <f>COUNTIF(U34:W34,"C")</f>
        <v>3</v>
      </c>
      <c r="T34" s="23">
        <f>COUNTIF(U34:W34,"B")</f>
        <v>0</v>
      </c>
      <c r="U34" s="24" t="str">
        <f>IF(D34="","",IF(D34&gt;F34,"A",IF(D34=F34,"B","C")))</f>
        <v>C</v>
      </c>
      <c r="V34" s="24" t="str">
        <f>IF(G34="","",IF(G34&gt;I34,"A",IF(G34=I34,"B","C")))</f>
        <v>C</v>
      </c>
      <c r="W34" s="25" t="str">
        <f>IF(M34="","",IF(M34&gt;O34,"A",IF(M34=O34,"B","C")))</f>
        <v>C</v>
      </c>
      <c r="X34" s="77">
        <v>4</v>
      </c>
    </row>
    <row r="35" spans="2:24" ht="14.25" thickBot="1">
      <c r="B35" s="1">
        <v>4</v>
      </c>
      <c r="C35" s="263" t="s">
        <v>287</v>
      </c>
      <c r="D35" s="27">
        <v>8</v>
      </c>
      <c r="E35" s="28" t="s">
        <v>3</v>
      </c>
      <c r="F35" s="29">
        <v>5</v>
      </c>
      <c r="G35" s="30">
        <v>4</v>
      </c>
      <c r="H35" s="28" t="s">
        <v>3</v>
      </c>
      <c r="I35" s="29">
        <v>3</v>
      </c>
      <c r="J35" s="30">
        <v>7</v>
      </c>
      <c r="K35" s="28" t="s">
        <v>3</v>
      </c>
      <c r="L35" s="29">
        <v>0</v>
      </c>
      <c r="M35" s="281"/>
      <c r="N35" s="282"/>
      <c r="O35" s="283"/>
      <c r="P35" s="31">
        <f>R35*3+T35</f>
        <v>9</v>
      </c>
      <c r="Q35" s="31">
        <f>(D35+G35+J35)-(F35+I35+L35)</f>
        <v>11</v>
      </c>
      <c r="R35" s="78">
        <f>COUNTIF(U35:W35,"A")</f>
        <v>3</v>
      </c>
      <c r="S35" s="78">
        <f>COUNTIF(U35:W35,"C")</f>
        <v>0</v>
      </c>
      <c r="T35" s="78">
        <f>COUNTIF(U35:W35,"B")</f>
        <v>0</v>
      </c>
      <c r="U35" s="31" t="str">
        <f>IF(D35="","",IF(D35&gt;F35,"A",IF(D35=F35,"B","C")))</f>
        <v>A</v>
      </c>
      <c r="V35" s="31" t="str">
        <f>IF(G35="","",IF(G35&gt;I35,"A",IF(G35=I35,"B","C")))</f>
        <v>A</v>
      </c>
      <c r="W35" s="32" t="str">
        <f>IF(J35="","",IF(J35&gt;L35,"A",IF(J35=L35,"B","C")))</f>
        <v>A</v>
      </c>
      <c r="X35" s="79">
        <v>1</v>
      </c>
    </row>
    <row r="36" spans="1:23" ht="13.5">
      <c r="A36" s="35"/>
      <c r="B36" s="35"/>
      <c r="C36" s="33"/>
      <c r="D36" s="34"/>
      <c r="E36" s="34"/>
      <c r="F36" s="34"/>
      <c r="G36" s="34"/>
      <c r="H36" s="34"/>
      <c r="I36" s="34"/>
      <c r="J36" s="34"/>
      <c r="K36" s="34"/>
      <c r="L36" s="34"/>
      <c r="M36" s="34"/>
      <c r="N36" s="34"/>
      <c r="O36" s="34"/>
      <c r="P36" s="34"/>
      <c r="Q36" s="34"/>
      <c r="R36" s="34"/>
      <c r="S36" s="34"/>
      <c r="T36" s="34"/>
      <c r="U36" s="34"/>
      <c r="V36" s="40"/>
      <c r="W36" s="35"/>
    </row>
    <row r="37" ht="14.25" thickBot="1"/>
    <row r="38" spans="3:24" ht="14.25" thickBot="1">
      <c r="C38" s="9" t="s">
        <v>265</v>
      </c>
      <c r="D38" s="284" t="str">
        <f>C39</f>
        <v>厚 木 西</v>
      </c>
      <c r="E38" s="285"/>
      <c r="F38" s="286"/>
      <c r="G38" s="284" t="str">
        <f>C40</f>
        <v>有　　馬</v>
      </c>
      <c r="H38" s="285"/>
      <c r="I38" s="286"/>
      <c r="J38" s="284" t="str">
        <f>C41</f>
        <v>県相模原</v>
      </c>
      <c r="K38" s="285"/>
      <c r="L38" s="286"/>
      <c r="M38" s="284" t="str">
        <f>C42</f>
        <v>向　　上</v>
      </c>
      <c r="N38" s="285"/>
      <c r="O38" s="286"/>
      <c r="P38" s="10" t="s">
        <v>1</v>
      </c>
      <c r="Q38" s="10" t="s">
        <v>76</v>
      </c>
      <c r="R38" s="11" t="s">
        <v>77</v>
      </c>
      <c r="S38" s="11" t="s">
        <v>78</v>
      </c>
      <c r="T38" s="11" t="s">
        <v>79</v>
      </c>
      <c r="U38" s="11"/>
      <c r="V38" s="11"/>
      <c r="W38" s="12"/>
      <c r="X38" s="74" t="s">
        <v>2</v>
      </c>
    </row>
    <row r="39" spans="2:24" ht="14.25" thickTop="1">
      <c r="B39" s="1">
        <v>1</v>
      </c>
      <c r="C39" s="13" t="s">
        <v>291</v>
      </c>
      <c r="D39" s="275"/>
      <c r="E39" s="276"/>
      <c r="F39" s="277"/>
      <c r="G39" s="14">
        <v>2</v>
      </c>
      <c r="H39" s="15" t="s">
        <v>3</v>
      </c>
      <c r="I39" s="16">
        <v>4</v>
      </c>
      <c r="J39" s="14">
        <v>8</v>
      </c>
      <c r="K39" s="15" t="s">
        <v>3</v>
      </c>
      <c r="L39" s="16">
        <v>4</v>
      </c>
      <c r="M39" s="14">
        <v>5</v>
      </c>
      <c r="N39" s="15" t="s">
        <v>3</v>
      </c>
      <c r="O39" s="17">
        <v>6</v>
      </c>
      <c r="P39" s="18">
        <f>R39*3+T39</f>
        <v>3</v>
      </c>
      <c r="Q39" s="18">
        <f>(G39+J39+M39)-(I39+L39+O39)</f>
        <v>1</v>
      </c>
      <c r="R39" s="17">
        <f>COUNTIF(U39:W39,"A")</f>
        <v>1</v>
      </c>
      <c r="S39" s="17">
        <f>COUNTIF(U39:W39,"C")</f>
        <v>2</v>
      </c>
      <c r="T39" s="17">
        <f>COUNTIF(U39:W39,"B")</f>
        <v>0</v>
      </c>
      <c r="U39" s="18" t="str">
        <f>IF(G39="","",IF(G39&gt;I39,"A",IF(G39=I39,"B","C")))</f>
        <v>C</v>
      </c>
      <c r="V39" s="18" t="str">
        <f>IF(J39="","",IF(J39&gt;L39,"A",IF(J39=L39,"B","C")))</f>
        <v>A</v>
      </c>
      <c r="W39" s="75" t="str">
        <f>IF(M39="","",IF(M39&gt;O39,"A",IF(M39=O39,"B","C")))</f>
        <v>C</v>
      </c>
      <c r="X39" s="76">
        <v>3</v>
      </c>
    </row>
    <row r="40" spans="2:24" ht="13.5">
      <c r="B40" s="1">
        <v>2</v>
      </c>
      <c r="C40" s="262" t="s">
        <v>289</v>
      </c>
      <c r="D40" s="19">
        <v>4</v>
      </c>
      <c r="E40" s="20" t="s">
        <v>4</v>
      </c>
      <c r="F40" s="21">
        <v>2</v>
      </c>
      <c r="G40" s="278"/>
      <c r="H40" s="279"/>
      <c r="I40" s="280"/>
      <c r="J40" s="22">
        <v>8</v>
      </c>
      <c r="K40" s="20" t="s">
        <v>4</v>
      </c>
      <c r="L40" s="21">
        <v>3</v>
      </c>
      <c r="M40" s="22">
        <v>0</v>
      </c>
      <c r="N40" s="20" t="s">
        <v>4</v>
      </c>
      <c r="O40" s="23">
        <v>10</v>
      </c>
      <c r="P40" s="24">
        <f>R40*3+T40</f>
        <v>6</v>
      </c>
      <c r="Q40" s="24">
        <f>(D40+J40+M40)-(F40+L40+O40)</f>
        <v>-3</v>
      </c>
      <c r="R40" s="23">
        <f>COUNTIF(U40:W40,"A")</f>
        <v>2</v>
      </c>
      <c r="S40" s="23">
        <f>COUNTIF(U40:W40,"C")</f>
        <v>1</v>
      </c>
      <c r="T40" s="23">
        <f>COUNTIF(U40:W40,"B")</f>
        <v>0</v>
      </c>
      <c r="U40" s="24" t="str">
        <f>IF(D40="","",IF(D40&gt;F40,"A",IF(D40=F40,"B","C")))</f>
        <v>A</v>
      </c>
      <c r="V40" s="24" t="str">
        <f>IF(J40="","",IF(J40&gt;L40,"A",IF(J40=L40,"B","C")))</f>
        <v>A</v>
      </c>
      <c r="W40" s="25" t="str">
        <f>IF(M40="","",IF(M40&gt;O40,"A",IF(M40=O40,"B","C")))</f>
        <v>C</v>
      </c>
      <c r="X40" s="77">
        <v>2</v>
      </c>
    </row>
    <row r="41" spans="2:24" ht="13.5">
      <c r="B41" s="1">
        <v>3</v>
      </c>
      <c r="C41" s="13" t="s">
        <v>288</v>
      </c>
      <c r="D41" s="19">
        <v>4</v>
      </c>
      <c r="E41" s="20" t="s">
        <v>5</v>
      </c>
      <c r="F41" s="21">
        <v>8</v>
      </c>
      <c r="G41" s="22">
        <v>3</v>
      </c>
      <c r="H41" s="20" t="s">
        <v>5</v>
      </c>
      <c r="I41" s="21">
        <v>8</v>
      </c>
      <c r="J41" s="278"/>
      <c r="K41" s="279"/>
      <c r="L41" s="280"/>
      <c r="M41" s="22">
        <v>2</v>
      </c>
      <c r="N41" s="20" t="s">
        <v>5</v>
      </c>
      <c r="O41" s="23">
        <v>6</v>
      </c>
      <c r="P41" s="24">
        <f>R41*3+T41</f>
        <v>0</v>
      </c>
      <c r="Q41" s="24">
        <f>(D41+G41+M41)-(F41+I41+O41)</f>
        <v>-13</v>
      </c>
      <c r="R41" s="23">
        <f>COUNTIF(U41:W41,"A")</f>
        <v>0</v>
      </c>
      <c r="S41" s="23">
        <f>COUNTIF(U41:W41,"C")</f>
        <v>3</v>
      </c>
      <c r="T41" s="23">
        <f>COUNTIF(U41:W41,"B")</f>
        <v>0</v>
      </c>
      <c r="U41" s="24" t="str">
        <f>IF(D41="","",IF(D41&gt;F41,"A",IF(D41=F41,"B","C")))</f>
        <v>C</v>
      </c>
      <c r="V41" s="24" t="str">
        <f>IF(G41="","",IF(G41&gt;I41,"A",IF(G41=I41,"B","C")))</f>
        <v>C</v>
      </c>
      <c r="W41" s="25" t="str">
        <f>IF(M41="","",IF(M41&gt;O41,"A",IF(M41=O41,"B","C")))</f>
        <v>C</v>
      </c>
      <c r="X41" s="77">
        <v>4</v>
      </c>
    </row>
    <row r="42" spans="2:24" ht="14.25" thickBot="1">
      <c r="B42" s="1">
        <v>4</v>
      </c>
      <c r="C42" s="263" t="s">
        <v>290</v>
      </c>
      <c r="D42" s="27">
        <v>6</v>
      </c>
      <c r="E42" s="28" t="s">
        <v>3</v>
      </c>
      <c r="F42" s="29">
        <v>5</v>
      </c>
      <c r="G42" s="30">
        <v>10</v>
      </c>
      <c r="H42" s="28" t="s">
        <v>3</v>
      </c>
      <c r="I42" s="29">
        <v>0</v>
      </c>
      <c r="J42" s="30">
        <v>6</v>
      </c>
      <c r="K42" s="28" t="s">
        <v>3</v>
      </c>
      <c r="L42" s="29">
        <v>2</v>
      </c>
      <c r="M42" s="281"/>
      <c r="N42" s="282"/>
      <c r="O42" s="283"/>
      <c r="P42" s="31">
        <f>R42*3+T42</f>
        <v>9</v>
      </c>
      <c r="Q42" s="31">
        <f>(D42+G42+J42)-(F42+I42+L42)</f>
        <v>15</v>
      </c>
      <c r="R42" s="78">
        <f>COUNTIF(U42:W42,"A")</f>
        <v>3</v>
      </c>
      <c r="S42" s="78">
        <f>COUNTIF(U42:W42,"C")</f>
        <v>0</v>
      </c>
      <c r="T42" s="78">
        <f>COUNTIF(U42:W42,"B")</f>
        <v>0</v>
      </c>
      <c r="U42" s="31" t="str">
        <f>IF(D42="","",IF(D42&gt;F42,"A",IF(D42=F42,"B","C")))</f>
        <v>A</v>
      </c>
      <c r="V42" s="31" t="str">
        <f>IF(G42="","",IF(G42&gt;I42,"A",IF(G42=I42,"B","C")))</f>
        <v>A</v>
      </c>
      <c r="W42" s="32" t="str">
        <f>IF(J42="","",IF(J42&gt;L42,"A",IF(J42=L42,"B","C")))</f>
        <v>A</v>
      </c>
      <c r="X42" s="79">
        <v>1</v>
      </c>
    </row>
    <row r="43" spans="3:24" ht="13.5">
      <c r="C43" s="33"/>
      <c r="D43" s="34"/>
      <c r="E43" s="34"/>
      <c r="F43" s="34"/>
      <c r="G43" s="34"/>
      <c r="H43" s="34"/>
      <c r="I43" s="34"/>
      <c r="J43" s="34"/>
      <c r="K43" s="34"/>
      <c r="L43" s="34"/>
      <c r="M43" s="34"/>
      <c r="N43" s="34"/>
      <c r="O43" s="34"/>
      <c r="P43" s="34"/>
      <c r="Q43" s="34"/>
      <c r="R43" s="34"/>
      <c r="S43" s="34"/>
      <c r="T43" s="34"/>
      <c r="U43" s="34"/>
      <c r="W43" s="6"/>
      <c r="X43" s="6"/>
    </row>
    <row r="44" spans="3:24" ht="14.25" thickBot="1">
      <c r="C44" s="35"/>
      <c r="D44" s="34"/>
      <c r="E44" s="34"/>
      <c r="F44" s="34"/>
      <c r="G44" s="34"/>
      <c r="H44" s="34"/>
      <c r="I44" s="34"/>
      <c r="J44" s="34"/>
      <c r="K44" s="34"/>
      <c r="L44" s="34"/>
      <c r="M44" s="34"/>
      <c r="N44" s="34"/>
      <c r="O44" s="34"/>
      <c r="P44" s="34"/>
      <c r="Q44" s="34"/>
      <c r="R44" s="34"/>
      <c r="S44" s="34"/>
      <c r="T44" s="34"/>
      <c r="U44" s="34"/>
      <c r="W44" s="6"/>
      <c r="X44" s="6"/>
    </row>
    <row r="45" spans="3:24" ht="14.25" thickBot="1">
      <c r="C45" s="9" t="s">
        <v>266</v>
      </c>
      <c r="D45" s="284" t="str">
        <f>C46</f>
        <v>相模田名</v>
      </c>
      <c r="E45" s="285"/>
      <c r="F45" s="286"/>
      <c r="G45" s="284" t="str">
        <f>C47</f>
        <v>渕 野 辺</v>
      </c>
      <c r="H45" s="285"/>
      <c r="I45" s="286"/>
      <c r="J45" s="284" t="str">
        <f>C48</f>
        <v>相　　原</v>
      </c>
      <c r="K45" s="285"/>
      <c r="L45" s="286"/>
      <c r="M45" s="284" t="str">
        <f>C49</f>
        <v>座間総合</v>
      </c>
      <c r="N45" s="285"/>
      <c r="O45" s="286"/>
      <c r="P45" s="10" t="s">
        <v>1</v>
      </c>
      <c r="Q45" s="10" t="s">
        <v>76</v>
      </c>
      <c r="R45" s="11" t="s">
        <v>77</v>
      </c>
      <c r="S45" s="11" t="s">
        <v>78</v>
      </c>
      <c r="T45" s="11" t="s">
        <v>79</v>
      </c>
      <c r="U45" s="11"/>
      <c r="V45" s="11"/>
      <c r="W45" s="12"/>
      <c r="X45" s="74" t="s">
        <v>2</v>
      </c>
    </row>
    <row r="46" spans="2:24" ht="14.25" thickTop="1">
      <c r="B46" s="1">
        <v>1</v>
      </c>
      <c r="C46" s="262" t="s">
        <v>292</v>
      </c>
      <c r="D46" s="275"/>
      <c r="E46" s="276"/>
      <c r="F46" s="277"/>
      <c r="G46" s="14">
        <v>16</v>
      </c>
      <c r="H46" s="15" t="s">
        <v>6</v>
      </c>
      <c r="I46" s="16">
        <v>8</v>
      </c>
      <c r="J46" s="14">
        <v>14</v>
      </c>
      <c r="K46" s="15" t="s">
        <v>6</v>
      </c>
      <c r="L46" s="16">
        <v>3</v>
      </c>
      <c r="M46" s="14">
        <v>12</v>
      </c>
      <c r="N46" s="15" t="s">
        <v>6</v>
      </c>
      <c r="O46" s="17">
        <v>7</v>
      </c>
      <c r="P46" s="18">
        <f>R46*3+T46</f>
        <v>9</v>
      </c>
      <c r="Q46" s="18">
        <f>(G46+J46+M46)-(I46+L46+O46)</f>
        <v>24</v>
      </c>
      <c r="R46" s="17">
        <f>COUNTIF(U46:W46,"A")</f>
        <v>3</v>
      </c>
      <c r="S46" s="17">
        <f>COUNTIF(U46:W46,"C")</f>
        <v>0</v>
      </c>
      <c r="T46" s="17">
        <f>COUNTIF(U46:W46,"B")</f>
        <v>0</v>
      </c>
      <c r="U46" s="18" t="str">
        <f>IF(G46="","",IF(G46&gt;I46,"A",IF(G46=I46,"B","C")))</f>
        <v>A</v>
      </c>
      <c r="V46" s="18" t="str">
        <f>IF(J46="","",IF(J46&gt;L46,"A",IF(J46=L46,"B","C")))</f>
        <v>A</v>
      </c>
      <c r="W46" s="75" t="str">
        <f>IF(M46="","",IF(M46&gt;O46,"A",IF(M46=O46,"B","C")))</f>
        <v>A</v>
      </c>
      <c r="X46" s="76">
        <v>1</v>
      </c>
    </row>
    <row r="47" spans="2:24" ht="13.5">
      <c r="B47" s="1">
        <v>2</v>
      </c>
      <c r="C47" s="13" t="s">
        <v>293</v>
      </c>
      <c r="D47" s="19">
        <v>8</v>
      </c>
      <c r="E47" s="20" t="s">
        <v>7</v>
      </c>
      <c r="F47" s="21">
        <v>16</v>
      </c>
      <c r="G47" s="278"/>
      <c r="H47" s="279"/>
      <c r="I47" s="280"/>
      <c r="J47" s="22">
        <v>9</v>
      </c>
      <c r="K47" s="20" t="s">
        <v>7</v>
      </c>
      <c r="L47" s="21">
        <v>0</v>
      </c>
      <c r="M47" s="22">
        <v>7</v>
      </c>
      <c r="N47" s="20" t="s">
        <v>7</v>
      </c>
      <c r="O47" s="23">
        <v>11</v>
      </c>
      <c r="P47" s="24">
        <f>R47*3+T47</f>
        <v>3</v>
      </c>
      <c r="Q47" s="24">
        <f>(D47+J47+M47)-(F47+L47+O47)</f>
        <v>-3</v>
      </c>
      <c r="R47" s="23">
        <f>COUNTIF(U47:W47,"A")</f>
        <v>1</v>
      </c>
      <c r="S47" s="23">
        <f>COUNTIF(U47:W47,"C")</f>
        <v>2</v>
      </c>
      <c r="T47" s="23">
        <f>COUNTIF(U47:W47,"B")</f>
        <v>0</v>
      </c>
      <c r="U47" s="24" t="str">
        <f>IF(D47="","",IF(D47&gt;F47,"A",IF(D47=F47,"B","C")))</f>
        <v>C</v>
      </c>
      <c r="V47" s="24" t="str">
        <f>IF(J47="","",IF(J47&gt;L47,"A",IF(J47=L47,"B","C")))</f>
        <v>A</v>
      </c>
      <c r="W47" s="25" t="str">
        <f>IF(M47="","",IF(M47&gt;O47,"A",IF(M47=O47,"B","C")))</f>
        <v>C</v>
      </c>
      <c r="X47" s="77">
        <v>3</v>
      </c>
    </row>
    <row r="48" spans="2:24" ht="13.5">
      <c r="B48" s="1">
        <v>3</v>
      </c>
      <c r="C48" s="13" t="s">
        <v>294</v>
      </c>
      <c r="D48" s="19">
        <v>3</v>
      </c>
      <c r="E48" s="20" t="s">
        <v>8</v>
      </c>
      <c r="F48" s="21">
        <v>14</v>
      </c>
      <c r="G48" s="22">
        <v>0</v>
      </c>
      <c r="H48" s="20" t="s">
        <v>8</v>
      </c>
      <c r="I48" s="21">
        <v>9</v>
      </c>
      <c r="J48" s="278"/>
      <c r="K48" s="279"/>
      <c r="L48" s="280"/>
      <c r="M48" s="22">
        <v>1</v>
      </c>
      <c r="N48" s="20" t="s">
        <v>8</v>
      </c>
      <c r="O48" s="23">
        <v>9</v>
      </c>
      <c r="P48" s="24">
        <f>R48*3+T48</f>
        <v>0</v>
      </c>
      <c r="Q48" s="24">
        <f>(D48+G48+M48)-(F48+I48+O48)</f>
        <v>-28</v>
      </c>
      <c r="R48" s="23">
        <f>COUNTIF(U48:W48,"A")</f>
        <v>0</v>
      </c>
      <c r="S48" s="23">
        <f>COUNTIF(U48:W48,"C")</f>
        <v>3</v>
      </c>
      <c r="T48" s="23">
        <f>COUNTIF(U48:W48,"B")</f>
        <v>0</v>
      </c>
      <c r="U48" s="24" t="str">
        <f>IF(D48="","",IF(D48&gt;F48,"A",IF(D48=F48,"B","C")))</f>
        <v>C</v>
      </c>
      <c r="V48" s="24" t="str">
        <f>IF(G48="","",IF(G48&gt;I48,"A",IF(G48=I48,"B","C")))</f>
        <v>C</v>
      </c>
      <c r="W48" s="25" t="str">
        <f>IF(M48="","",IF(M48&gt;O48,"A",IF(M48=O48,"B","C")))</f>
        <v>C</v>
      </c>
      <c r="X48" s="77">
        <v>4</v>
      </c>
    </row>
    <row r="49" spans="2:24" ht="14.25" thickBot="1">
      <c r="B49" s="1">
        <v>4</v>
      </c>
      <c r="C49" s="263" t="s">
        <v>295</v>
      </c>
      <c r="D49" s="27">
        <v>7</v>
      </c>
      <c r="E49" s="28" t="s">
        <v>3</v>
      </c>
      <c r="F49" s="29">
        <v>12</v>
      </c>
      <c r="G49" s="30">
        <v>11</v>
      </c>
      <c r="H49" s="28" t="s">
        <v>3</v>
      </c>
      <c r="I49" s="29">
        <v>7</v>
      </c>
      <c r="J49" s="30">
        <v>9</v>
      </c>
      <c r="K49" s="28" t="s">
        <v>3</v>
      </c>
      <c r="L49" s="29">
        <v>1</v>
      </c>
      <c r="M49" s="281"/>
      <c r="N49" s="282"/>
      <c r="O49" s="283"/>
      <c r="P49" s="31">
        <f>R49*3+T49</f>
        <v>6</v>
      </c>
      <c r="Q49" s="31">
        <f>(D49+G49+J49)-(F49+I49+L49)</f>
        <v>7</v>
      </c>
      <c r="R49" s="78">
        <f>COUNTIF(U49:W49,"A")</f>
        <v>2</v>
      </c>
      <c r="S49" s="78">
        <f>COUNTIF(U49:W49,"C")</f>
        <v>1</v>
      </c>
      <c r="T49" s="78">
        <f>COUNTIF(U49:W49,"B")</f>
        <v>0</v>
      </c>
      <c r="U49" s="31" t="str">
        <f>IF(D49="","",IF(D49&gt;F49,"A",IF(D49=F49,"B","C")))</f>
        <v>C</v>
      </c>
      <c r="V49" s="31" t="str">
        <f>IF(G49="","",IF(G49&gt;I49,"A",IF(G49=I49,"B","C")))</f>
        <v>A</v>
      </c>
      <c r="W49" s="32" t="str">
        <f>IF(J49="","",IF(J49&gt;L49,"A",IF(J49=L49,"B","C")))</f>
        <v>A</v>
      </c>
      <c r="X49" s="79">
        <v>2</v>
      </c>
    </row>
    <row r="50" spans="3:24" ht="13.5">
      <c r="C50" s="33"/>
      <c r="D50" s="34"/>
      <c r="E50" s="34"/>
      <c r="F50" s="34"/>
      <c r="G50" s="34"/>
      <c r="H50" s="34"/>
      <c r="I50" s="34"/>
      <c r="J50" s="34"/>
      <c r="K50" s="34"/>
      <c r="L50" s="34"/>
      <c r="M50" s="34"/>
      <c r="N50" s="34"/>
      <c r="O50" s="34"/>
      <c r="P50" s="34"/>
      <c r="Q50" s="34"/>
      <c r="R50" s="34"/>
      <c r="S50" s="34"/>
      <c r="T50" s="34"/>
      <c r="U50" s="34"/>
      <c r="W50" s="6"/>
      <c r="X50" s="6"/>
    </row>
    <row r="51" spans="3:24" ht="14.25" thickBot="1">
      <c r="C51" s="35"/>
      <c r="D51" s="34"/>
      <c r="E51" s="34"/>
      <c r="F51" s="34"/>
      <c r="G51" s="34"/>
      <c r="H51" s="34"/>
      <c r="I51" s="34"/>
      <c r="J51" s="34"/>
      <c r="K51" s="34"/>
      <c r="L51" s="34"/>
      <c r="M51" s="34"/>
      <c r="N51" s="34"/>
      <c r="O51" s="34"/>
      <c r="P51" s="34"/>
      <c r="Q51" s="34"/>
      <c r="R51" s="34"/>
      <c r="S51" s="34"/>
      <c r="T51" s="34"/>
      <c r="U51" s="34"/>
      <c r="W51" s="6"/>
      <c r="X51" s="6"/>
    </row>
    <row r="52" spans="3:24" ht="14.25" thickBot="1">
      <c r="C52" s="9" t="s">
        <v>267</v>
      </c>
      <c r="D52" s="284" t="str">
        <f>C53</f>
        <v>麻 溝 台</v>
      </c>
      <c r="E52" s="285"/>
      <c r="F52" s="286"/>
      <c r="G52" s="284" t="str">
        <f>C54</f>
        <v>厚　　木</v>
      </c>
      <c r="H52" s="285"/>
      <c r="I52" s="286"/>
      <c r="J52" s="284" t="str">
        <f>C55</f>
        <v>城　　山</v>
      </c>
      <c r="K52" s="285"/>
      <c r="L52" s="286"/>
      <c r="M52" s="284" t="str">
        <f>C56</f>
        <v>上 鶴 間</v>
      </c>
      <c r="N52" s="285"/>
      <c r="O52" s="286"/>
      <c r="P52" s="10" t="s">
        <v>1</v>
      </c>
      <c r="Q52" s="10" t="s">
        <v>76</v>
      </c>
      <c r="R52" s="11" t="s">
        <v>77</v>
      </c>
      <c r="S52" s="11" t="s">
        <v>78</v>
      </c>
      <c r="T52" s="11" t="s">
        <v>79</v>
      </c>
      <c r="U52" s="11"/>
      <c r="V52" s="11"/>
      <c r="W52" s="12"/>
      <c r="X52" s="74" t="s">
        <v>2</v>
      </c>
    </row>
    <row r="53" spans="2:24" ht="14.25" thickTop="1">
      <c r="B53" s="1">
        <v>1</v>
      </c>
      <c r="C53" s="262" t="s">
        <v>298</v>
      </c>
      <c r="D53" s="275"/>
      <c r="E53" s="276"/>
      <c r="F53" s="277"/>
      <c r="G53" s="14">
        <v>6</v>
      </c>
      <c r="H53" s="15" t="s">
        <v>9</v>
      </c>
      <c r="I53" s="16">
        <v>1</v>
      </c>
      <c r="J53" s="14">
        <v>6</v>
      </c>
      <c r="K53" s="15" t="s">
        <v>9</v>
      </c>
      <c r="L53" s="16">
        <v>3</v>
      </c>
      <c r="M53" s="14">
        <v>11</v>
      </c>
      <c r="N53" s="15" t="s">
        <v>9</v>
      </c>
      <c r="O53" s="17">
        <v>1</v>
      </c>
      <c r="P53" s="18">
        <f>R53*3+T53</f>
        <v>9</v>
      </c>
      <c r="Q53" s="18">
        <f>(G53+J53+M53)-(I53+L53+O53)</f>
        <v>18</v>
      </c>
      <c r="R53" s="17">
        <f>COUNTIF(U53:W53,"A")</f>
        <v>3</v>
      </c>
      <c r="S53" s="17">
        <f>COUNTIF(U53:W53,"C")</f>
        <v>0</v>
      </c>
      <c r="T53" s="17">
        <f>COUNTIF(U53:W53,"B")</f>
        <v>0</v>
      </c>
      <c r="U53" s="18" t="str">
        <f>IF(G53="","",IF(G53&gt;I53,"A",IF(G53=I53,"B","C")))</f>
        <v>A</v>
      </c>
      <c r="V53" s="18" t="str">
        <f>IF(J53="","",IF(J53&gt;L53,"A",IF(J53=L53,"B","C")))</f>
        <v>A</v>
      </c>
      <c r="W53" s="75" t="str">
        <f>IF(M53="","",IF(M53&gt;O53,"A",IF(M53=O53,"B","C")))</f>
        <v>A</v>
      </c>
      <c r="X53" s="76">
        <v>1</v>
      </c>
    </row>
    <row r="54" spans="2:24" ht="13.5">
      <c r="B54" s="1">
        <v>2</v>
      </c>
      <c r="C54" s="262" t="s">
        <v>297</v>
      </c>
      <c r="D54" s="19">
        <v>1</v>
      </c>
      <c r="E54" s="20" t="s">
        <v>5</v>
      </c>
      <c r="F54" s="21">
        <v>6</v>
      </c>
      <c r="G54" s="278"/>
      <c r="H54" s="279"/>
      <c r="I54" s="280"/>
      <c r="J54" s="22">
        <v>6</v>
      </c>
      <c r="K54" s="20" t="s">
        <v>5</v>
      </c>
      <c r="L54" s="21">
        <v>2</v>
      </c>
      <c r="M54" s="22">
        <v>9</v>
      </c>
      <c r="N54" s="20" t="s">
        <v>5</v>
      </c>
      <c r="O54" s="23">
        <v>2</v>
      </c>
      <c r="P54" s="24">
        <f>R54*3+T54</f>
        <v>6</v>
      </c>
      <c r="Q54" s="24">
        <f>(D54+J54+M54)-(F54+L54+O54)</f>
        <v>6</v>
      </c>
      <c r="R54" s="23">
        <f>COUNTIF(U54:W54,"A")</f>
        <v>2</v>
      </c>
      <c r="S54" s="23">
        <f>COUNTIF(U54:W54,"C")</f>
        <v>1</v>
      </c>
      <c r="T54" s="23">
        <f>COUNTIF(U54:W54,"B")</f>
        <v>0</v>
      </c>
      <c r="U54" s="24" t="str">
        <f>IF(D54="","",IF(D54&gt;F54,"A",IF(D54=F54,"B","C")))</f>
        <v>C</v>
      </c>
      <c r="V54" s="24" t="str">
        <f>IF(J54="","",IF(J54&gt;L54,"A",IF(J54=L54,"B","C")))</f>
        <v>A</v>
      </c>
      <c r="W54" s="25" t="str">
        <f>IF(M54="","",IF(M54&gt;O54,"A",IF(M54=O54,"B","C")))</f>
        <v>A</v>
      </c>
      <c r="X54" s="77">
        <v>2</v>
      </c>
    </row>
    <row r="55" spans="2:24" ht="13.5">
      <c r="B55" s="1">
        <v>3</v>
      </c>
      <c r="C55" s="13" t="s">
        <v>296</v>
      </c>
      <c r="D55" s="19">
        <v>3</v>
      </c>
      <c r="E55" s="20" t="s">
        <v>3</v>
      </c>
      <c r="F55" s="21">
        <v>6</v>
      </c>
      <c r="G55" s="22">
        <v>2</v>
      </c>
      <c r="H55" s="20" t="s">
        <v>3</v>
      </c>
      <c r="I55" s="21">
        <v>6</v>
      </c>
      <c r="J55" s="278"/>
      <c r="K55" s="279"/>
      <c r="L55" s="280"/>
      <c r="M55" s="22">
        <v>9</v>
      </c>
      <c r="N55" s="20" t="s">
        <v>3</v>
      </c>
      <c r="O55" s="23">
        <v>17</v>
      </c>
      <c r="P55" s="24">
        <f>R55*3+T55</f>
        <v>0</v>
      </c>
      <c r="Q55" s="24">
        <f>(D55+G55+M55)-(F55+I55+O55)</f>
        <v>-15</v>
      </c>
      <c r="R55" s="23">
        <f>COUNTIF(U55:W55,"A")</f>
        <v>0</v>
      </c>
      <c r="S55" s="23">
        <f>COUNTIF(U55:W55,"C")</f>
        <v>3</v>
      </c>
      <c r="T55" s="23">
        <f>COUNTIF(U55:W55,"B")</f>
        <v>0</v>
      </c>
      <c r="U55" s="24" t="str">
        <f>IF(D55="","",IF(D55&gt;F55,"A",IF(D55=F55,"B","C")))</f>
        <v>C</v>
      </c>
      <c r="V55" s="24" t="str">
        <f>IF(G55="","",IF(G55&gt;I55,"A",IF(G55=I55,"B","C")))</f>
        <v>C</v>
      </c>
      <c r="W55" s="25" t="str">
        <f>IF(M55="","",IF(M55&gt;O55,"A",IF(M55=O55,"B","C")))</f>
        <v>C</v>
      </c>
      <c r="X55" s="77">
        <v>4</v>
      </c>
    </row>
    <row r="56" spans="2:24" ht="14.25" thickBot="1">
      <c r="B56" s="1">
        <v>4</v>
      </c>
      <c r="C56" s="26" t="s">
        <v>299</v>
      </c>
      <c r="D56" s="27">
        <v>1</v>
      </c>
      <c r="E56" s="28" t="s">
        <v>10</v>
      </c>
      <c r="F56" s="29">
        <v>11</v>
      </c>
      <c r="G56" s="30">
        <v>2</v>
      </c>
      <c r="H56" s="28" t="s">
        <v>10</v>
      </c>
      <c r="I56" s="29">
        <v>9</v>
      </c>
      <c r="J56" s="30">
        <v>17</v>
      </c>
      <c r="K56" s="28" t="s">
        <v>10</v>
      </c>
      <c r="L56" s="29">
        <v>9</v>
      </c>
      <c r="M56" s="281"/>
      <c r="N56" s="282"/>
      <c r="O56" s="283"/>
      <c r="P56" s="31">
        <f>R56*3+T56</f>
        <v>3</v>
      </c>
      <c r="Q56" s="31">
        <f>(D56+G56+J56)-(F56+I56+L56)</f>
        <v>-9</v>
      </c>
      <c r="R56" s="78">
        <f>COUNTIF(U56:W56,"A")</f>
        <v>1</v>
      </c>
      <c r="S56" s="78">
        <f>COUNTIF(U56:W56,"C")</f>
        <v>2</v>
      </c>
      <c r="T56" s="78">
        <f>COUNTIF(U56:W56,"B")</f>
        <v>0</v>
      </c>
      <c r="U56" s="31" t="str">
        <f>IF(D56="","",IF(D56&gt;F56,"A",IF(D56=F56,"B","C")))</f>
        <v>C</v>
      </c>
      <c r="V56" s="31" t="str">
        <f>IF(G56="","",IF(G56&gt;I56,"A",IF(G56=I56,"B","C")))</f>
        <v>C</v>
      </c>
      <c r="W56" s="32" t="str">
        <f>IF(J56="","",IF(J56&gt;L56,"A",IF(J56=L56,"B","C")))</f>
        <v>A</v>
      </c>
      <c r="X56" s="79">
        <v>3</v>
      </c>
    </row>
    <row r="57" spans="3:24" ht="13.5">
      <c r="C57" s="33"/>
      <c r="D57" s="34"/>
      <c r="E57" s="34"/>
      <c r="F57" s="34"/>
      <c r="G57" s="34"/>
      <c r="H57" s="34"/>
      <c r="I57" s="34"/>
      <c r="J57" s="34"/>
      <c r="K57" s="34"/>
      <c r="L57" s="34"/>
      <c r="M57" s="34"/>
      <c r="N57" s="34"/>
      <c r="O57" s="34"/>
      <c r="P57" s="34"/>
      <c r="Q57" s="34"/>
      <c r="R57" s="34"/>
      <c r="S57" s="34"/>
      <c r="T57" s="34"/>
      <c r="U57" s="34"/>
      <c r="W57" s="6"/>
      <c r="X57" s="6"/>
    </row>
    <row r="58" spans="3:24" ht="14.25" thickBot="1">
      <c r="C58" s="35"/>
      <c r="D58" s="34"/>
      <c r="E58" s="34"/>
      <c r="F58" s="34"/>
      <c r="G58" s="34"/>
      <c r="H58" s="34"/>
      <c r="I58" s="34"/>
      <c r="J58" s="34"/>
      <c r="K58" s="34"/>
      <c r="L58" s="34"/>
      <c r="M58" s="34"/>
      <c r="N58" s="34"/>
      <c r="O58" s="34"/>
      <c r="P58" s="34"/>
      <c r="Q58" s="34"/>
      <c r="R58" s="34"/>
      <c r="S58" s="34"/>
      <c r="T58" s="34"/>
      <c r="U58" s="34"/>
      <c r="W58" s="6"/>
      <c r="X58" s="6"/>
    </row>
    <row r="59" spans="3:24" ht="14.25" thickBot="1">
      <c r="C59" s="9" t="s">
        <v>268</v>
      </c>
      <c r="D59" s="327" t="str">
        <f>C60</f>
        <v>中央農業</v>
      </c>
      <c r="E59" s="328"/>
      <c r="F59" s="329"/>
      <c r="G59" s="330" t="str">
        <f>C61</f>
        <v>相模大野・相模原中等</v>
      </c>
      <c r="H59" s="331"/>
      <c r="I59" s="332"/>
      <c r="J59" s="327" t="str">
        <f>C62</f>
        <v>厚 木 東</v>
      </c>
      <c r="K59" s="328"/>
      <c r="L59" s="329"/>
      <c r="M59" s="327" t="str">
        <f>C63</f>
        <v>津 久 井</v>
      </c>
      <c r="N59" s="328"/>
      <c r="O59" s="329"/>
      <c r="P59" s="10" t="s">
        <v>1</v>
      </c>
      <c r="Q59" s="10" t="s">
        <v>76</v>
      </c>
      <c r="R59" s="11" t="s">
        <v>77</v>
      </c>
      <c r="S59" s="11" t="s">
        <v>78</v>
      </c>
      <c r="T59" s="11" t="s">
        <v>79</v>
      </c>
      <c r="U59" s="11"/>
      <c r="V59" s="11"/>
      <c r="W59" s="12"/>
      <c r="X59" s="74" t="s">
        <v>2</v>
      </c>
    </row>
    <row r="60" spans="2:24" ht="14.25" thickTop="1">
      <c r="B60" s="1">
        <v>1</v>
      </c>
      <c r="C60" s="262" t="s">
        <v>300</v>
      </c>
      <c r="D60" s="275"/>
      <c r="E60" s="276"/>
      <c r="F60" s="277"/>
      <c r="G60" s="14">
        <v>9</v>
      </c>
      <c r="H60" s="15" t="s">
        <v>11</v>
      </c>
      <c r="I60" s="16">
        <v>8</v>
      </c>
      <c r="J60" s="14">
        <v>2</v>
      </c>
      <c r="K60" s="15" t="s">
        <v>11</v>
      </c>
      <c r="L60" s="16">
        <v>16</v>
      </c>
      <c r="M60" s="14">
        <v>11</v>
      </c>
      <c r="N60" s="15" t="s">
        <v>11</v>
      </c>
      <c r="O60" s="17">
        <v>1</v>
      </c>
      <c r="P60" s="18">
        <f>R60*3+T60</f>
        <v>6</v>
      </c>
      <c r="Q60" s="18">
        <f>(G60+J60+M60)-(I60+L60+O60)</f>
        <v>-3</v>
      </c>
      <c r="R60" s="17">
        <f>COUNTIF(U60:W60,"A")</f>
        <v>2</v>
      </c>
      <c r="S60" s="17">
        <f>COUNTIF(U60:W60,"C")</f>
        <v>1</v>
      </c>
      <c r="T60" s="17">
        <f>COUNTIF(U60:W60,"B")</f>
        <v>0</v>
      </c>
      <c r="U60" s="18" t="str">
        <f>IF(G60="","",IF(G60&gt;I60,"A",IF(G60=I60,"B","C")))</f>
        <v>A</v>
      </c>
      <c r="V60" s="18" t="str">
        <f>IF(J60="","",IF(J60&gt;L60,"A",IF(J60=L60,"B","C")))</f>
        <v>C</v>
      </c>
      <c r="W60" s="75" t="str">
        <f>IF(M60="","",IF(M60&gt;O60,"A",IF(M60=O60,"B","C")))</f>
        <v>A</v>
      </c>
      <c r="X60" s="76">
        <v>2</v>
      </c>
    </row>
    <row r="61" spans="2:24" ht="13.5">
      <c r="B61" s="1">
        <v>2</v>
      </c>
      <c r="C61" s="202" t="s">
        <v>301</v>
      </c>
      <c r="D61" s="19">
        <v>8</v>
      </c>
      <c r="E61" s="20" t="s">
        <v>8</v>
      </c>
      <c r="F61" s="21">
        <v>9</v>
      </c>
      <c r="G61" s="278"/>
      <c r="H61" s="279"/>
      <c r="I61" s="280"/>
      <c r="J61" s="22">
        <v>2</v>
      </c>
      <c r="K61" s="20" t="s">
        <v>8</v>
      </c>
      <c r="L61" s="21">
        <v>5</v>
      </c>
      <c r="M61" s="22">
        <v>11</v>
      </c>
      <c r="N61" s="20" t="s">
        <v>8</v>
      </c>
      <c r="O61" s="23">
        <v>5</v>
      </c>
      <c r="P61" s="24">
        <f>R61*3+T61</f>
        <v>3</v>
      </c>
      <c r="Q61" s="24">
        <f>(D61+J61+M61)-(F61+L61+O61)</f>
        <v>2</v>
      </c>
      <c r="R61" s="23">
        <f>COUNTIF(U61:W61,"A")</f>
        <v>1</v>
      </c>
      <c r="S61" s="23">
        <f>COUNTIF(U61:W61,"C")</f>
        <v>2</v>
      </c>
      <c r="T61" s="23">
        <f>COUNTIF(U61:W61,"B")</f>
        <v>0</v>
      </c>
      <c r="U61" s="24" t="str">
        <f>IF(D61="","",IF(D61&gt;F61,"A",IF(D61=F61,"B","C")))</f>
        <v>C</v>
      </c>
      <c r="V61" s="24" t="str">
        <f>IF(J61="","",IF(J61&gt;L61,"A",IF(J61=L61,"B","C")))</f>
        <v>C</v>
      </c>
      <c r="W61" s="25" t="str">
        <f>IF(M61="","",IF(M61&gt;O61,"A",IF(M61=O61,"B","C")))</f>
        <v>A</v>
      </c>
      <c r="X61" s="77">
        <v>3</v>
      </c>
    </row>
    <row r="62" spans="2:24" ht="13.5">
      <c r="B62" s="1">
        <v>3</v>
      </c>
      <c r="C62" s="262" t="s">
        <v>303</v>
      </c>
      <c r="D62" s="19">
        <v>16</v>
      </c>
      <c r="E62" s="20" t="s">
        <v>12</v>
      </c>
      <c r="F62" s="21">
        <v>2</v>
      </c>
      <c r="G62" s="22">
        <v>5</v>
      </c>
      <c r="H62" s="20" t="s">
        <v>12</v>
      </c>
      <c r="I62" s="21">
        <v>2</v>
      </c>
      <c r="J62" s="278"/>
      <c r="K62" s="279"/>
      <c r="L62" s="280"/>
      <c r="M62" s="22">
        <v>20</v>
      </c>
      <c r="N62" s="20" t="s">
        <v>12</v>
      </c>
      <c r="O62" s="23">
        <v>1</v>
      </c>
      <c r="P62" s="24">
        <f>R62*3+T62</f>
        <v>9</v>
      </c>
      <c r="Q62" s="24">
        <f>(D62+G62+M62)-(F62+I62+O62)</f>
        <v>36</v>
      </c>
      <c r="R62" s="23">
        <f>COUNTIF(U62:W62,"A")</f>
        <v>3</v>
      </c>
      <c r="S62" s="23">
        <f>COUNTIF(U62:W62,"C")</f>
        <v>0</v>
      </c>
      <c r="T62" s="23">
        <f>COUNTIF(U62:W62,"B")</f>
        <v>0</v>
      </c>
      <c r="U62" s="24" t="str">
        <f>IF(D62="","",IF(D62&gt;F62,"A",IF(D62=F62,"B","C")))</f>
        <v>A</v>
      </c>
      <c r="V62" s="24" t="str">
        <f>IF(G62="","",IF(G62&gt;I62,"A",IF(G62=I62,"B","C")))</f>
        <v>A</v>
      </c>
      <c r="W62" s="25" t="str">
        <f>IF(M62="","",IF(M62&gt;O62,"A",IF(M62=O62,"B","C")))</f>
        <v>A</v>
      </c>
      <c r="X62" s="77">
        <v>1</v>
      </c>
    </row>
    <row r="63" spans="2:24" ht="14.25" thickBot="1">
      <c r="B63" s="1">
        <v>4</v>
      </c>
      <c r="C63" s="26" t="s">
        <v>302</v>
      </c>
      <c r="D63" s="27">
        <v>1</v>
      </c>
      <c r="E63" s="28" t="s">
        <v>8</v>
      </c>
      <c r="F63" s="29">
        <v>11</v>
      </c>
      <c r="G63" s="30">
        <v>5</v>
      </c>
      <c r="H63" s="28" t="s">
        <v>8</v>
      </c>
      <c r="I63" s="29">
        <v>11</v>
      </c>
      <c r="J63" s="30">
        <v>1</v>
      </c>
      <c r="K63" s="28" t="s">
        <v>8</v>
      </c>
      <c r="L63" s="29">
        <v>20</v>
      </c>
      <c r="M63" s="281"/>
      <c r="N63" s="282"/>
      <c r="O63" s="283"/>
      <c r="P63" s="31">
        <f>R63*3+T63</f>
        <v>0</v>
      </c>
      <c r="Q63" s="31">
        <f>(D63+G63+J63)-(F63+I63+L63)</f>
        <v>-35</v>
      </c>
      <c r="R63" s="78">
        <f>COUNTIF(U63:W63,"A")</f>
        <v>0</v>
      </c>
      <c r="S63" s="78">
        <f>COUNTIF(U63:W63,"C")</f>
        <v>3</v>
      </c>
      <c r="T63" s="78">
        <f>COUNTIF(U63:W63,"B")</f>
        <v>0</v>
      </c>
      <c r="U63" s="31" t="str">
        <f>IF(D63="","",IF(D63&gt;F63,"A",IF(D63=F63,"B","C")))</f>
        <v>C</v>
      </c>
      <c r="V63" s="31" t="str">
        <f>IF(G63="","",IF(G63&gt;I63,"A",IF(G63=I63,"B","C")))</f>
        <v>C</v>
      </c>
      <c r="W63" s="32" t="str">
        <f>IF(J63="","",IF(J63&gt;L63,"A",IF(J63=L63,"B","C")))</f>
        <v>C</v>
      </c>
      <c r="X63" s="79">
        <v>4</v>
      </c>
    </row>
    <row r="64" spans="3:24" ht="14.25" thickBot="1">
      <c r="C64" s="33"/>
      <c r="D64" s="34"/>
      <c r="E64" s="34"/>
      <c r="F64" s="34"/>
      <c r="G64" s="34"/>
      <c r="H64" s="34"/>
      <c r="I64" s="34"/>
      <c r="J64" s="34"/>
      <c r="K64" s="34"/>
      <c r="L64" s="34"/>
      <c r="M64" s="34"/>
      <c r="N64" s="34"/>
      <c r="O64" s="34"/>
      <c r="P64" s="34"/>
      <c r="Q64" s="34"/>
      <c r="R64" s="34"/>
      <c r="S64" s="34"/>
      <c r="T64" s="34"/>
      <c r="U64" s="34"/>
      <c r="W64" s="6"/>
      <c r="X64" s="6"/>
    </row>
    <row r="65" spans="2:24" ht="14.25" thickBot="1">
      <c r="B65" s="35"/>
      <c r="C65" s="201" t="s">
        <v>304</v>
      </c>
      <c r="D65" s="284" t="str">
        <f>C66</f>
        <v>柏木学園</v>
      </c>
      <c r="E65" s="285"/>
      <c r="F65" s="286"/>
      <c r="G65" s="284" t="str">
        <f>C67</f>
        <v>上　　溝</v>
      </c>
      <c r="H65" s="285"/>
      <c r="I65" s="286"/>
      <c r="J65" s="284" t="str">
        <f>C68</f>
        <v>秦野総合</v>
      </c>
      <c r="K65" s="285"/>
      <c r="L65" s="286"/>
      <c r="M65" s="300"/>
      <c r="N65" s="301"/>
      <c r="O65" s="302"/>
      <c r="P65" s="10" t="s">
        <v>1</v>
      </c>
      <c r="Q65" s="10" t="s">
        <v>76</v>
      </c>
      <c r="R65" s="11" t="s">
        <v>77</v>
      </c>
      <c r="S65" s="11" t="s">
        <v>78</v>
      </c>
      <c r="T65" s="11" t="s">
        <v>79</v>
      </c>
      <c r="U65" s="11"/>
      <c r="V65" s="11"/>
      <c r="W65" s="12"/>
      <c r="X65" s="74" t="s">
        <v>2</v>
      </c>
    </row>
    <row r="66" spans="2:24" ht="14.25" thickTop="1">
      <c r="B66" s="35">
        <v>1</v>
      </c>
      <c r="C66" s="13" t="s">
        <v>306</v>
      </c>
      <c r="D66" s="275"/>
      <c r="E66" s="276"/>
      <c r="F66" s="277"/>
      <c r="G66" s="14">
        <v>0</v>
      </c>
      <c r="H66" s="15" t="s">
        <v>3</v>
      </c>
      <c r="I66" s="16">
        <v>6</v>
      </c>
      <c r="J66" s="14">
        <v>7</v>
      </c>
      <c r="K66" s="15" t="s">
        <v>3</v>
      </c>
      <c r="L66" s="16">
        <v>0</v>
      </c>
      <c r="M66" s="44"/>
      <c r="N66" s="42"/>
      <c r="O66" s="43"/>
      <c r="P66" s="18">
        <f>R66*3+T66</f>
        <v>3</v>
      </c>
      <c r="Q66" s="18">
        <f>(G66+J66+M66)-(I66+L66+O66)</f>
        <v>1</v>
      </c>
      <c r="R66" s="17">
        <f>COUNTIF(U66:W66,"A")</f>
        <v>1</v>
      </c>
      <c r="S66" s="17">
        <f>COUNTIF(U66:W66,"C")</f>
        <v>1</v>
      </c>
      <c r="T66" s="17">
        <f>COUNTIF(U66:W66,"B")</f>
        <v>0</v>
      </c>
      <c r="U66" s="18" t="str">
        <f>IF(G66="","",IF(G66&gt;I66,"A",IF(G66=I66,"B","C")))</f>
        <v>C</v>
      </c>
      <c r="V66" s="18" t="str">
        <f>IF(J66="","",IF(J66&gt;L66,"A",IF(J66=L66,"B","C")))</f>
        <v>A</v>
      </c>
      <c r="W66" s="75">
        <f>IF(M66="","",IF(M66&gt;O66,"A",IF(M66=O66,"B","C")))</f>
      </c>
      <c r="X66" s="76">
        <v>2</v>
      </c>
    </row>
    <row r="67" spans="2:24" ht="13.5">
      <c r="B67" s="35">
        <v>2</v>
      </c>
      <c r="C67" s="262" t="s">
        <v>307</v>
      </c>
      <c r="D67" s="19">
        <v>6</v>
      </c>
      <c r="E67" s="20" t="s">
        <v>3</v>
      </c>
      <c r="F67" s="21">
        <v>0</v>
      </c>
      <c r="G67" s="278"/>
      <c r="H67" s="279"/>
      <c r="I67" s="280"/>
      <c r="J67" s="22">
        <v>8</v>
      </c>
      <c r="K67" s="20" t="s">
        <v>3</v>
      </c>
      <c r="L67" s="21">
        <v>3</v>
      </c>
      <c r="M67" s="44"/>
      <c r="N67" s="42"/>
      <c r="O67" s="43"/>
      <c r="P67" s="24">
        <f>R67*3+T67</f>
        <v>6</v>
      </c>
      <c r="Q67" s="24">
        <f>(D67+J67+M67)-(F67+L67+O67)</f>
        <v>11</v>
      </c>
      <c r="R67" s="23">
        <f>COUNTIF(U67:W67,"A")</f>
        <v>2</v>
      </c>
      <c r="S67" s="23">
        <f>COUNTIF(U67:W67,"C")</f>
        <v>0</v>
      </c>
      <c r="T67" s="23">
        <f>COUNTIF(U67:W67,"B")</f>
        <v>0</v>
      </c>
      <c r="U67" s="24" t="str">
        <f>IF(D67="","",IF(D67&gt;F67,"A",IF(D67=F67,"B","C")))</f>
        <v>A</v>
      </c>
      <c r="V67" s="24" t="str">
        <f>IF(J67="","",IF(J67&gt;L67,"A",IF(J67=L67,"B","C")))</f>
        <v>A</v>
      </c>
      <c r="W67" s="25">
        <f>IF(M67="","",IF(M67&gt;O67,"A",IF(M67=O67,"B","C")))</f>
      </c>
      <c r="X67" s="77">
        <v>1</v>
      </c>
    </row>
    <row r="68" spans="2:24" ht="14.25" thickBot="1">
      <c r="B68" s="35">
        <v>3</v>
      </c>
      <c r="C68" s="26" t="s">
        <v>308</v>
      </c>
      <c r="D68" s="27">
        <v>0</v>
      </c>
      <c r="E68" s="28" t="s">
        <v>3</v>
      </c>
      <c r="F68" s="29">
        <v>7</v>
      </c>
      <c r="G68" s="30">
        <v>3</v>
      </c>
      <c r="H68" s="28" t="s">
        <v>3</v>
      </c>
      <c r="I68" s="29">
        <v>8</v>
      </c>
      <c r="J68" s="281"/>
      <c r="K68" s="282"/>
      <c r="L68" s="303"/>
      <c r="M68" s="44"/>
      <c r="N68" s="42"/>
      <c r="O68" s="43"/>
      <c r="P68" s="31">
        <f>R68*3+T68</f>
        <v>0</v>
      </c>
      <c r="Q68" s="31">
        <f>(D68+G68+M68)-(F68+I68+O68)</f>
        <v>-12</v>
      </c>
      <c r="R68" s="78">
        <f>COUNTIF(U68:W68,"A")</f>
        <v>0</v>
      </c>
      <c r="S68" s="78">
        <f>COUNTIF(U68:W68,"C")</f>
        <v>2</v>
      </c>
      <c r="T68" s="78">
        <f>COUNTIF(U68:W68,"B")</f>
        <v>0</v>
      </c>
      <c r="U68" s="31" t="str">
        <f>IF(D68="","",IF(D68&gt;F68,"A",IF(D68=F68,"B","C")))</f>
        <v>C</v>
      </c>
      <c r="V68" s="31" t="str">
        <f>IF(G68="","",IF(G68&gt;I68,"A",IF(G68=I68,"B","C")))</f>
        <v>C</v>
      </c>
      <c r="W68" s="32">
        <f>IF(M68="","",IF(M68&gt;O68,"A",IF(M68=O68,"B","C")))</f>
      </c>
      <c r="X68" s="79">
        <v>3</v>
      </c>
    </row>
    <row r="69" spans="3:23" ht="13.5">
      <c r="C69" s="1"/>
      <c r="D69" s="1"/>
      <c r="E69" s="1"/>
      <c r="F69" s="1"/>
      <c r="G69" s="1"/>
      <c r="H69" s="1"/>
      <c r="I69" s="1"/>
      <c r="J69" s="1"/>
      <c r="K69" s="1"/>
      <c r="L69" s="1"/>
      <c r="M69" s="1"/>
      <c r="N69" s="1"/>
      <c r="O69" s="1"/>
      <c r="W69" s="36"/>
    </row>
    <row r="70" spans="2:3" ht="13.5">
      <c r="B70" s="35"/>
      <c r="C70" s="6" t="s">
        <v>492</v>
      </c>
    </row>
    <row r="71" ht="14.25" thickBot="1"/>
    <row r="72" spans="3:24" ht="14.25" thickBot="1">
      <c r="C72" s="201" t="s">
        <v>305</v>
      </c>
      <c r="D72" s="284" t="str">
        <f>C73</f>
        <v>相模原総合</v>
      </c>
      <c r="E72" s="285"/>
      <c r="F72" s="286"/>
      <c r="G72" s="284" t="str">
        <f>C74</f>
        <v>大 和 南</v>
      </c>
      <c r="H72" s="285"/>
      <c r="I72" s="286"/>
      <c r="J72" s="284" t="str">
        <f>C75</f>
        <v>大 和 東</v>
      </c>
      <c r="K72" s="285"/>
      <c r="L72" s="286"/>
      <c r="M72" s="300"/>
      <c r="N72" s="301"/>
      <c r="O72" s="302"/>
      <c r="P72" s="10" t="s">
        <v>1</v>
      </c>
      <c r="Q72" s="10" t="s">
        <v>76</v>
      </c>
      <c r="R72" s="11" t="s">
        <v>77</v>
      </c>
      <c r="S72" s="11" t="s">
        <v>78</v>
      </c>
      <c r="T72" s="11" t="s">
        <v>79</v>
      </c>
      <c r="U72" s="11"/>
      <c r="V72" s="11"/>
      <c r="W72" s="12"/>
      <c r="X72" s="74" t="s">
        <v>2</v>
      </c>
    </row>
    <row r="73" spans="2:24" ht="14.25" thickTop="1">
      <c r="B73" s="35">
        <v>1</v>
      </c>
      <c r="C73" s="262" t="s">
        <v>309</v>
      </c>
      <c r="D73" s="275"/>
      <c r="E73" s="276"/>
      <c r="F73" s="277"/>
      <c r="G73" s="14">
        <v>0</v>
      </c>
      <c r="H73" s="15" t="s">
        <v>3</v>
      </c>
      <c r="I73" s="16">
        <v>1</v>
      </c>
      <c r="J73" s="14">
        <v>9</v>
      </c>
      <c r="K73" s="15" t="s">
        <v>3</v>
      </c>
      <c r="L73" s="16">
        <v>2</v>
      </c>
      <c r="M73" s="44"/>
      <c r="N73" s="42"/>
      <c r="O73" s="43"/>
      <c r="P73" s="18">
        <f>R73*3+T73</f>
        <v>3</v>
      </c>
      <c r="Q73" s="18">
        <f>(G73+J73+M73)-(I73+L73+O73)</f>
        <v>6</v>
      </c>
      <c r="R73" s="17">
        <f>COUNTIF(U73:W73,"A")</f>
        <v>1</v>
      </c>
      <c r="S73" s="17">
        <f>COUNTIF(U73:W73,"C")</f>
        <v>1</v>
      </c>
      <c r="T73" s="17">
        <f>COUNTIF(U73:W73,"B")</f>
        <v>0</v>
      </c>
      <c r="U73" s="18" t="str">
        <f>IF(G73="","",IF(G73&gt;I73,"A",IF(G73=I73,"B","C")))</f>
        <v>C</v>
      </c>
      <c r="V73" s="18" t="str">
        <f>IF(J73="","",IF(J73&gt;L73,"A",IF(J73=L73,"B","C")))</f>
        <v>A</v>
      </c>
      <c r="W73" s="75">
        <f>IF(M73="","",IF(M73&gt;O73,"A",IF(M73=O73,"B","C")))</f>
      </c>
      <c r="X73" s="76">
        <v>2</v>
      </c>
    </row>
    <row r="74" spans="2:24" ht="13.5">
      <c r="B74" s="35">
        <v>2</v>
      </c>
      <c r="C74" s="262" t="s">
        <v>310</v>
      </c>
      <c r="D74" s="19">
        <v>1</v>
      </c>
      <c r="E74" s="20" t="s">
        <v>3</v>
      </c>
      <c r="F74" s="21">
        <v>0</v>
      </c>
      <c r="G74" s="278"/>
      <c r="H74" s="279"/>
      <c r="I74" s="280"/>
      <c r="J74" s="22">
        <v>4</v>
      </c>
      <c r="K74" s="20" t="s">
        <v>3</v>
      </c>
      <c r="L74" s="21">
        <v>0</v>
      </c>
      <c r="M74" s="44"/>
      <c r="N74" s="42"/>
      <c r="O74" s="43"/>
      <c r="P74" s="24">
        <f>R74*3+T74</f>
        <v>6</v>
      </c>
      <c r="Q74" s="24">
        <f>(D74+J74+M74)-(F74+L74+O74)</f>
        <v>5</v>
      </c>
      <c r="R74" s="23">
        <f>COUNTIF(U74:W74,"A")</f>
        <v>2</v>
      </c>
      <c r="S74" s="23">
        <f>COUNTIF(U74:W74,"C")</f>
        <v>0</v>
      </c>
      <c r="T74" s="23">
        <f>COUNTIF(U74:W74,"B")</f>
        <v>0</v>
      </c>
      <c r="U74" s="24" t="str">
        <f>IF(D74="","",IF(D74&gt;F74,"A",IF(D74=F74,"B","C")))</f>
        <v>A</v>
      </c>
      <c r="V74" s="24" t="str">
        <f>IF(J74="","",IF(J74&gt;L74,"A",IF(J74=L74,"B","C")))</f>
        <v>A</v>
      </c>
      <c r="W74" s="25">
        <f>IF(M74="","",IF(M74&gt;O74,"A",IF(M74=O74,"B","C")))</f>
      </c>
      <c r="X74" s="77">
        <v>1</v>
      </c>
    </row>
    <row r="75" spans="2:24" ht="14.25" thickBot="1">
      <c r="B75" s="35">
        <v>3</v>
      </c>
      <c r="C75" s="26" t="s">
        <v>311</v>
      </c>
      <c r="D75" s="27">
        <v>2</v>
      </c>
      <c r="E75" s="28" t="s">
        <v>3</v>
      </c>
      <c r="F75" s="29">
        <v>9</v>
      </c>
      <c r="G75" s="30">
        <v>0</v>
      </c>
      <c r="H75" s="28" t="s">
        <v>3</v>
      </c>
      <c r="I75" s="29">
        <v>4</v>
      </c>
      <c r="J75" s="281"/>
      <c r="K75" s="282"/>
      <c r="L75" s="303"/>
      <c r="M75" s="44"/>
      <c r="N75" s="42"/>
      <c r="O75" s="43"/>
      <c r="P75" s="31">
        <f>R75*3+T75</f>
        <v>0</v>
      </c>
      <c r="Q75" s="31">
        <f>(D75+G75+M75)-(F75+I75+O75)</f>
        <v>-11</v>
      </c>
      <c r="R75" s="78">
        <f>COUNTIF(U75:W75,"A")</f>
        <v>0</v>
      </c>
      <c r="S75" s="78">
        <f>COUNTIF(U75:W75,"C")</f>
        <v>2</v>
      </c>
      <c r="T75" s="78">
        <f>COUNTIF(U75:W75,"B")</f>
        <v>0</v>
      </c>
      <c r="U75" s="31" t="str">
        <f>IF(D75="","",IF(D75&gt;F75,"A",IF(D75=F75,"B","C")))</f>
        <v>C</v>
      </c>
      <c r="V75" s="31" t="str">
        <f>IF(G75="","",IF(G75&gt;I75,"A",IF(G75=I75,"B","C")))</f>
        <v>C</v>
      </c>
      <c r="W75" s="32">
        <f>IF(M75="","",IF(M75&gt;O75,"A",IF(M75=O75,"B","C")))</f>
      </c>
      <c r="X75" s="79">
        <v>3</v>
      </c>
    </row>
  </sheetData>
  <sheetProtection/>
  <mergeCells count="102">
    <mergeCell ref="M7:O7"/>
    <mergeCell ref="G12:I12"/>
    <mergeCell ref="D4:F4"/>
    <mergeCell ref="G5:I5"/>
    <mergeCell ref="D11:F11"/>
    <mergeCell ref="J6:L6"/>
    <mergeCell ref="J13:L13"/>
    <mergeCell ref="D10:F10"/>
    <mergeCell ref="G10:I10"/>
    <mergeCell ref="J10:L10"/>
    <mergeCell ref="D3:F3"/>
    <mergeCell ref="G3:I3"/>
    <mergeCell ref="J3:L3"/>
    <mergeCell ref="M3:O3"/>
    <mergeCell ref="J75:L75"/>
    <mergeCell ref="M10:O10"/>
    <mergeCell ref="M14:O14"/>
    <mergeCell ref="G19:I19"/>
    <mergeCell ref="J20:L20"/>
    <mergeCell ref="M21:O21"/>
    <mergeCell ref="G67:I67"/>
    <mergeCell ref="J68:L68"/>
    <mergeCell ref="M72:O72"/>
    <mergeCell ref="G17:I17"/>
    <mergeCell ref="J17:L17"/>
    <mergeCell ref="M17:O17"/>
    <mergeCell ref="D24:F24"/>
    <mergeCell ref="G24:I24"/>
    <mergeCell ref="J24:L24"/>
    <mergeCell ref="M24:O24"/>
    <mergeCell ref="D18:F18"/>
    <mergeCell ref="D17:F17"/>
    <mergeCell ref="D25:F25"/>
    <mergeCell ref="G26:I26"/>
    <mergeCell ref="J27:L27"/>
    <mergeCell ref="M28:O28"/>
    <mergeCell ref="D31:F31"/>
    <mergeCell ref="G31:I31"/>
    <mergeCell ref="J31:L31"/>
    <mergeCell ref="M31:O31"/>
    <mergeCell ref="D32:F32"/>
    <mergeCell ref="G33:I33"/>
    <mergeCell ref="J34:L34"/>
    <mergeCell ref="M35:O35"/>
    <mergeCell ref="M42:O42"/>
    <mergeCell ref="D38:F38"/>
    <mergeCell ref="G38:I38"/>
    <mergeCell ref="J38:L38"/>
    <mergeCell ref="M38:O38"/>
    <mergeCell ref="D39:F39"/>
    <mergeCell ref="G40:I40"/>
    <mergeCell ref="J41:L41"/>
    <mergeCell ref="M49:O49"/>
    <mergeCell ref="D45:F45"/>
    <mergeCell ref="G45:I45"/>
    <mergeCell ref="J45:L45"/>
    <mergeCell ref="M45:O45"/>
    <mergeCell ref="J48:L48"/>
    <mergeCell ref="Z14:Z15"/>
    <mergeCell ref="Z16:Z17"/>
    <mergeCell ref="J52:L52"/>
    <mergeCell ref="D60:F60"/>
    <mergeCell ref="D52:F52"/>
    <mergeCell ref="G52:I52"/>
    <mergeCell ref="D59:F59"/>
    <mergeCell ref="G59:I59"/>
    <mergeCell ref="D46:F46"/>
    <mergeCell ref="G47:I47"/>
    <mergeCell ref="Z3:AA3"/>
    <mergeCell ref="Z4:Z8"/>
    <mergeCell ref="Z10:Z11"/>
    <mergeCell ref="Z12:Z13"/>
    <mergeCell ref="D73:F73"/>
    <mergeCell ref="G74:I74"/>
    <mergeCell ref="J59:L59"/>
    <mergeCell ref="J65:L65"/>
    <mergeCell ref="G61:I61"/>
    <mergeCell ref="Z22:Z23"/>
    <mergeCell ref="Z24:Z25"/>
    <mergeCell ref="D66:F66"/>
    <mergeCell ref="M63:O63"/>
    <mergeCell ref="M65:O65"/>
    <mergeCell ref="D53:F53"/>
    <mergeCell ref="G54:I54"/>
    <mergeCell ref="J55:L55"/>
    <mergeCell ref="M52:O52"/>
    <mergeCell ref="M59:O59"/>
    <mergeCell ref="AB14:AB15"/>
    <mergeCell ref="Z18:Z19"/>
    <mergeCell ref="D72:F72"/>
    <mergeCell ref="G72:I72"/>
    <mergeCell ref="J72:L72"/>
    <mergeCell ref="Z20:Z21"/>
    <mergeCell ref="M56:O56"/>
    <mergeCell ref="J62:L62"/>
    <mergeCell ref="D65:F65"/>
    <mergeCell ref="G65:I65"/>
    <mergeCell ref="AK4:AL4"/>
    <mergeCell ref="AK20:AL20"/>
    <mergeCell ref="AG12:AG13"/>
    <mergeCell ref="AI12:AI13"/>
    <mergeCell ref="AK18:AL19"/>
  </mergeCells>
  <printOptions/>
  <pageMargins left="0.1968503937007874" right="0.1968503937007874" top="0.1968503937007874" bottom="0.1968503937007874" header="0.5118110236220472" footer="0.5118110236220472"/>
  <pageSetup orientation="portrait" paperSize="9" scale="90" r:id="rId1"/>
</worksheet>
</file>

<file path=xl/worksheets/sheet6.xml><?xml version="1.0" encoding="utf-8"?>
<worksheet xmlns="http://schemas.openxmlformats.org/spreadsheetml/2006/main" xmlns:r="http://schemas.openxmlformats.org/officeDocument/2006/relationships">
  <sheetPr>
    <tabColor indexed="12"/>
  </sheetPr>
  <dimension ref="B1:AF33"/>
  <sheetViews>
    <sheetView showGridLines="0" zoomScalePageLayoutView="0" workbookViewId="0" topLeftCell="A1">
      <selection activeCell="A1" sqref="A1"/>
    </sheetView>
  </sheetViews>
  <sheetFormatPr defaultColWidth="8.796875" defaultRowHeight="14.25"/>
  <cols>
    <col min="1" max="1" width="1.1015625" style="1" customWidth="1"/>
    <col min="2" max="2" width="2.59765625" style="1" customWidth="1"/>
    <col min="3" max="3" width="17.69921875" style="45" customWidth="1"/>
    <col min="4" max="17" width="4.59765625" style="36" customWidth="1"/>
    <col min="18" max="18" width="4.19921875" style="36" hidden="1" customWidth="1"/>
    <col min="19" max="21" width="4.5" style="36" hidden="1" customWidth="1"/>
    <col min="22" max="23" width="4.5" style="1" hidden="1" customWidth="1"/>
    <col min="24" max="24" width="4.59765625" style="1" customWidth="1"/>
    <col min="25" max="25" width="8.69921875" style="1" customWidth="1"/>
    <col min="26" max="27" width="9" style="1" customWidth="1"/>
    <col min="28" max="31" width="11.19921875" style="1" customWidth="1"/>
    <col min="32" max="32" width="11" style="1" customWidth="1"/>
    <col min="33" max="16384" width="9" style="1" customWidth="1"/>
  </cols>
  <sheetData>
    <row r="1" spans="3:21" ht="18.75">
      <c r="C1" s="2" t="str">
        <f>'予選要項'!B2</f>
        <v>２０１２年度 </v>
      </c>
      <c r="D1" s="3" t="s">
        <v>244</v>
      </c>
      <c r="E1" s="4"/>
      <c r="F1" s="4"/>
      <c r="G1" s="4"/>
      <c r="H1" s="4"/>
      <c r="I1" s="4"/>
      <c r="J1" s="4"/>
      <c r="K1" s="4"/>
      <c r="L1" s="4"/>
      <c r="M1" s="4"/>
      <c r="N1" s="4"/>
      <c r="O1" s="4"/>
      <c r="P1" s="4"/>
      <c r="Q1" s="4"/>
      <c r="R1" s="4"/>
      <c r="S1" s="4"/>
      <c r="T1" s="4"/>
      <c r="U1" s="4"/>
    </row>
    <row r="2" spans="3:24" ht="19.5" thickBot="1">
      <c r="C2" s="7" t="s">
        <v>0</v>
      </c>
      <c r="D2" s="8"/>
      <c r="E2" s="8"/>
      <c r="F2" s="8"/>
      <c r="G2" s="8"/>
      <c r="H2" s="8"/>
      <c r="I2" s="8"/>
      <c r="J2" s="8"/>
      <c r="K2" s="8"/>
      <c r="L2" s="8"/>
      <c r="M2" s="8"/>
      <c r="N2" s="8"/>
      <c r="O2" s="8"/>
      <c r="P2" s="4"/>
      <c r="Q2" s="4"/>
      <c r="R2" s="4"/>
      <c r="S2" s="4"/>
      <c r="T2" s="4"/>
      <c r="U2" s="4"/>
      <c r="W2" s="6"/>
      <c r="X2" s="6"/>
    </row>
    <row r="3" spans="3:32" ht="14.25" thickBot="1">
      <c r="C3" s="81" t="s">
        <v>259</v>
      </c>
      <c r="D3" s="284" t="str">
        <f>C4</f>
        <v>相　　洋</v>
      </c>
      <c r="E3" s="285"/>
      <c r="F3" s="286"/>
      <c r="G3" s="284" t="str">
        <f>C5</f>
        <v>平塚工科</v>
      </c>
      <c r="H3" s="285"/>
      <c r="I3" s="286"/>
      <c r="J3" s="284" t="str">
        <f>C6</f>
        <v>二　　宮</v>
      </c>
      <c r="K3" s="285"/>
      <c r="L3" s="286"/>
      <c r="M3" s="284" t="str">
        <f>C7</f>
        <v>星槎国際湘南</v>
      </c>
      <c r="N3" s="285"/>
      <c r="O3" s="286"/>
      <c r="P3" s="10" t="s">
        <v>1</v>
      </c>
      <c r="Q3" s="10" t="s">
        <v>76</v>
      </c>
      <c r="R3" s="11" t="s">
        <v>77</v>
      </c>
      <c r="S3" s="11" t="s">
        <v>78</v>
      </c>
      <c r="T3" s="11" t="s">
        <v>79</v>
      </c>
      <c r="U3" s="11"/>
      <c r="V3" s="11"/>
      <c r="W3" s="12"/>
      <c r="X3" s="74" t="s">
        <v>2</v>
      </c>
      <c r="Z3" s="315" t="s">
        <v>193</v>
      </c>
      <c r="AA3" s="316"/>
      <c r="AB3" s="132" t="s">
        <v>194</v>
      </c>
      <c r="AC3" s="117" t="s">
        <v>195</v>
      </c>
      <c r="AD3" s="116" t="s">
        <v>196</v>
      </c>
      <c r="AE3" s="117" t="s">
        <v>197</v>
      </c>
      <c r="AF3" s="117" t="s">
        <v>199</v>
      </c>
    </row>
    <row r="4" spans="2:32" ht="15" thickBot="1" thickTop="1">
      <c r="B4" s="1">
        <v>1</v>
      </c>
      <c r="C4" s="262" t="s">
        <v>206</v>
      </c>
      <c r="D4" s="275"/>
      <c r="E4" s="276"/>
      <c r="F4" s="277"/>
      <c r="G4" s="14">
        <v>8</v>
      </c>
      <c r="H4" s="15" t="s">
        <v>3</v>
      </c>
      <c r="I4" s="16">
        <v>1</v>
      </c>
      <c r="J4" s="14">
        <v>10</v>
      </c>
      <c r="K4" s="15" t="s">
        <v>3</v>
      </c>
      <c r="L4" s="16">
        <v>0</v>
      </c>
      <c r="M4" s="14">
        <v>4</v>
      </c>
      <c r="N4" s="15" t="s">
        <v>3</v>
      </c>
      <c r="O4" s="17">
        <v>8</v>
      </c>
      <c r="P4" s="18">
        <f>R4*3+T4</f>
        <v>6</v>
      </c>
      <c r="Q4" s="18">
        <f>(G4+J4+M4)-(I4+L4+O4)</f>
        <v>13</v>
      </c>
      <c r="R4" s="17">
        <f>COUNTIF(U4:W4,"A")</f>
        <v>2</v>
      </c>
      <c r="S4" s="17">
        <f>COUNTIF(U4:W4,"C")</f>
        <v>1</v>
      </c>
      <c r="T4" s="17">
        <f>COUNTIF(U4:W4,"B")</f>
        <v>0</v>
      </c>
      <c r="U4" s="18" t="str">
        <f>IF(G4="","",IF(G4&gt;I4,"A",IF(G4=I4,"B","C")))</f>
        <v>A</v>
      </c>
      <c r="V4" s="18" t="str">
        <f>IF(J4="","",IF(J4&gt;L4,"A",IF(J4=L4,"B","C")))</f>
        <v>A</v>
      </c>
      <c r="W4" s="75" t="str">
        <f>IF(M4="","",IF(M4&gt;O4,"A",IF(M4=O4,"B","C")))</f>
        <v>C</v>
      </c>
      <c r="X4" s="76">
        <v>1</v>
      </c>
      <c r="Z4" s="343" t="s">
        <v>120</v>
      </c>
      <c r="AA4" s="134" t="s">
        <v>121</v>
      </c>
      <c r="AB4" s="45" t="s">
        <v>202</v>
      </c>
      <c r="AC4" s="135" t="s">
        <v>201</v>
      </c>
      <c r="AD4" s="335" t="s">
        <v>200</v>
      </c>
      <c r="AE4" s="336"/>
      <c r="AF4" s="226" t="s">
        <v>203</v>
      </c>
    </row>
    <row r="5" spans="2:32" ht="13.5">
      <c r="B5" s="1">
        <v>2</v>
      </c>
      <c r="C5" s="13" t="s">
        <v>216</v>
      </c>
      <c r="D5" s="19">
        <v>1</v>
      </c>
      <c r="E5" s="20" t="s">
        <v>4</v>
      </c>
      <c r="F5" s="21">
        <v>8</v>
      </c>
      <c r="G5" s="278"/>
      <c r="H5" s="279"/>
      <c r="I5" s="280"/>
      <c r="J5" s="22">
        <v>10</v>
      </c>
      <c r="K5" s="20" t="s">
        <v>4</v>
      </c>
      <c r="L5" s="21">
        <v>0</v>
      </c>
      <c r="M5" s="22">
        <v>5</v>
      </c>
      <c r="N5" s="20" t="s">
        <v>4</v>
      </c>
      <c r="O5" s="23">
        <v>2</v>
      </c>
      <c r="P5" s="24">
        <f>R5*3+T5</f>
        <v>6</v>
      </c>
      <c r="Q5" s="24">
        <f>(D5+J5+M5)-(F5+L5+O5)</f>
        <v>6</v>
      </c>
      <c r="R5" s="23">
        <f>COUNTIF(U5:W5,"A")</f>
        <v>2</v>
      </c>
      <c r="S5" s="23">
        <f>COUNTIF(U5:W5,"C")</f>
        <v>1</v>
      </c>
      <c r="T5" s="23">
        <f>COUNTIF(U5:W5,"B")</f>
        <v>0</v>
      </c>
      <c r="U5" s="24" t="str">
        <f>IF(D5="","",IF(D5&gt;F5,"A",IF(D5=F5,"B","C")))</f>
        <v>C</v>
      </c>
      <c r="V5" s="24" t="str">
        <f>IF(J5="","",IF(J5&gt;L5,"A",IF(J5=L5,"B","C")))</f>
        <v>A</v>
      </c>
      <c r="W5" s="25" t="str">
        <f>IF(M5="","",IF(M5&gt;O5,"A",IF(M5=O5,"B","C")))</f>
        <v>A</v>
      </c>
      <c r="X5" s="77">
        <v>3</v>
      </c>
      <c r="Z5" s="289"/>
      <c r="AA5" s="136">
        <v>1</v>
      </c>
      <c r="AB5" s="137" t="s">
        <v>206</v>
      </c>
      <c r="AC5" s="138" t="s">
        <v>217</v>
      </c>
      <c r="AD5" s="139" t="s">
        <v>204</v>
      </c>
      <c r="AE5" s="138" t="s">
        <v>209</v>
      </c>
      <c r="AF5" s="138" t="s">
        <v>207</v>
      </c>
    </row>
    <row r="6" spans="2:32" ht="13.5">
      <c r="B6" s="1">
        <v>3</v>
      </c>
      <c r="C6" s="13" t="s">
        <v>210</v>
      </c>
      <c r="D6" s="19">
        <v>0</v>
      </c>
      <c r="E6" s="20" t="s">
        <v>5</v>
      </c>
      <c r="F6" s="21">
        <v>10</v>
      </c>
      <c r="G6" s="22">
        <v>0</v>
      </c>
      <c r="H6" s="20" t="s">
        <v>5</v>
      </c>
      <c r="I6" s="21">
        <v>10</v>
      </c>
      <c r="J6" s="278"/>
      <c r="K6" s="279"/>
      <c r="L6" s="280"/>
      <c r="M6" s="22">
        <v>2</v>
      </c>
      <c r="N6" s="20" t="s">
        <v>5</v>
      </c>
      <c r="O6" s="23">
        <v>8</v>
      </c>
      <c r="P6" s="24">
        <f>R6*3+T6</f>
        <v>0</v>
      </c>
      <c r="Q6" s="24">
        <f>(D6+G6+M6)-(F6+I6+O6)</f>
        <v>-26</v>
      </c>
      <c r="R6" s="23">
        <f>COUNTIF(U6:W6,"A")</f>
        <v>0</v>
      </c>
      <c r="S6" s="23">
        <f>COUNTIF(U6:W6,"C")</f>
        <v>3</v>
      </c>
      <c r="T6" s="23">
        <f>COUNTIF(U6:W6,"B")</f>
        <v>0</v>
      </c>
      <c r="U6" s="24" t="str">
        <f>IF(D6="","",IF(D6&gt;F6,"A",IF(D6=F6,"B","C")))</f>
        <v>C</v>
      </c>
      <c r="V6" s="24" t="str">
        <f>IF(G6="","",IF(G6&gt;I6,"A",IF(G6=I6,"B","C")))</f>
        <v>C</v>
      </c>
      <c r="W6" s="25" t="str">
        <f>IF(M6="","",IF(M6&gt;O6,"A",IF(M6=O6,"B","C")))</f>
        <v>C</v>
      </c>
      <c r="X6" s="77">
        <v>4</v>
      </c>
      <c r="Z6" s="289"/>
      <c r="AA6" s="103">
        <v>2</v>
      </c>
      <c r="AB6" s="140" t="s">
        <v>216</v>
      </c>
      <c r="AC6" s="187" t="s">
        <v>230</v>
      </c>
      <c r="AD6" s="142" t="s">
        <v>212</v>
      </c>
      <c r="AE6" s="141" t="s">
        <v>208</v>
      </c>
      <c r="AF6" s="187" t="s">
        <v>234</v>
      </c>
    </row>
    <row r="7" spans="2:32" ht="14.25" thickBot="1">
      <c r="B7" s="1">
        <v>4</v>
      </c>
      <c r="C7" s="263" t="s">
        <v>211</v>
      </c>
      <c r="D7" s="27">
        <v>8</v>
      </c>
      <c r="E7" s="28" t="s">
        <v>3</v>
      </c>
      <c r="F7" s="29">
        <v>4</v>
      </c>
      <c r="G7" s="30">
        <v>2</v>
      </c>
      <c r="H7" s="28" t="s">
        <v>3</v>
      </c>
      <c r="I7" s="29">
        <v>5</v>
      </c>
      <c r="J7" s="30">
        <v>8</v>
      </c>
      <c r="K7" s="28" t="s">
        <v>3</v>
      </c>
      <c r="L7" s="29">
        <v>2</v>
      </c>
      <c r="M7" s="281"/>
      <c r="N7" s="282"/>
      <c r="O7" s="283"/>
      <c r="P7" s="31">
        <f>R7*3+T7</f>
        <v>6</v>
      </c>
      <c r="Q7" s="31">
        <f>(D7+G7+J7)-(F7+I7+L7)</f>
        <v>7</v>
      </c>
      <c r="R7" s="78">
        <f>COUNTIF(U7:W7,"A")</f>
        <v>2</v>
      </c>
      <c r="S7" s="78">
        <f>COUNTIF(U7:W7,"C")</f>
        <v>1</v>
      </c>
      <c r="T7" s="78">
        <f>COUNTIF(U7:W7,"B")</f>
        <v>0</v>
      </c>
      <c r="U7" s="31" t="str">
        <f>IF(D7="","",IF(D7&gt;F7,"A",IF(D7=F7,"B","C")))</f>
        <v>A</v>
      </c>
      <c r="V7" s="31" t="str">
        <f>IF(G7="","",IF(G7&gt;I7,"A",IF(G7=I7,"B","C")))</f>
        <v>C</v>
      </c>
      <c r="W7" s="32" t="str">
        <f>IF(J7="","",IF(J7&gt;L7,"A",IF(J7=L7,"B","C")))</f>
        <v>A</v>
      </c>
      <c r="X7" s="79">
        <v>2</v>
      </c>
      <c r="Z7" s="289"/>
      <c r="AA7" s="103">
        <v>3</v>
      </c>
      <c r="AB7" s="140" t="s">
        <v>210</v>
      </c>
      <c r="AC7" s="141" t="s">
        <v>215</v>
      </c>
      <c r="AD7" s="184" t="s">
        <v>205</v>
      </c>
      <c r="AE7" s="143" t="s">
        <v>214</v>
      </c>
      <c r="AF7" s="143" t="s">
        <v>213</v>
      </c>
    </row>
    <row r="8" spans="3:32" ht="14.25" thickBot="1">
      <c r="C8" s="33"/>
      <c r="D8" s="34"/>
      <c r="E8" s="34"/>
      <c r="F8" s="34"/>
      <c r="G8" s="34"/>
      <c r="H8" s="34"/>
      <c r="I8" s="34"/>
      <c r="J8" s="34"/>
      <c r="K8" s="34"/>
      <c r="L8" s="34"/>
      <c r="M8" s="34"/>
      <c r="N8" s="34"/>
      <c r="O8" s="34"/>
      <c r="P8" s="34"/>
      <c r="Q8" s="34"/>
      <c r="R8" s="34"/>
      <c r="S8" s="34"/>
      <c r="T8" s="34"/>
      <c r="U8" s="34"/>
      <c r="W8" s="6"/>
      <c r="X8" s="6"/>
      <c r="Z8" s="290"/>
      <c r="AA8" s="104">
        <v>4</v>
      </c>
      <c r="AB8" s="185" t="s">
        <v>211</v>
      </c>
      <c r="AC8" s="186" t="s">
        <v>231</v>
      </c>
      <c r="AD8" s="125"/>
      <c r="AE8" s="90"/>
      <c r="AF8" s="90"/>
    </row>
    <row r="9" spans="3:32" ht="14.25" thickBot="1">
      <c r="C9" s="35"/>
      <c r="D9" s="34"/>
      <c r="E9" s="34"/>
      <c r="F9" s="34"/>
      <c r="G9" s="34"/>
      <c r="H9" s="34"/>
      <c r="I9" s="34"/>
      <c r="J9" s="34"/>
      <c r="K9" s="34"/>
      <c r="L9" s="34"/>
      <c r="M9" s="34"/>
      <c r="N9" s="34"/>
      <c r="O9" s="34"/>
      <c r="P9" s="34"/>
      <c r="Q9" s="34"/>
      <c r="R9" s="34"/>
      <c r="S9" s="34"/>
      <c r="T9" s="34"/>
      <c r="U9" s="34"/>
      <c r="W9" s="6"/>
      <c r="X9" s="6"/>
      <c r="Z9"/>
      <c r="AA9"/>
      <c r="AB9" s="90"/>
      <c r="AC9" s="90"/>
      <c r="AD9" s="90"/>
      <c r="AE9" s="90"/>
      <c r="AF9" s="90"/>
    </row>
    <row r="10" spans="3:32" ht="14.25" thickBot="1">
      <c r="C10" s="9" t="s">
        <v>228</v>
      </c>
      <c r="D10" s="284" t="str">
        <f>C11</f>
        <v>山　　北</v>
      </c>
      <c r="E10" s="285"/>
      <c r="F10" s="286"/>
      <c r="G10" s="304" t="str">
        <f>C12</f>
        <v>大井・小田原城北工</v>
      </c>
      <c r="H10" s="305"/>
      <c r="I10" s="269"/>
      <c r="J10" s="284" t="str">
        <f>C13</f>
        <v>大　　磯</v>
      </c>
      <c r="K10" s="285"/>
      <c r="L10" s="286"/>
      <c r="M10" s="284" t="str">
        <f>C14</f>
        <v>高浜・平塚農</v>
      </c>
      <c r="N10" s="285"/>
      <c r="O10" s="286"/>
      <c r="P10" s="10" t="s">
        <v>1</v>
      </c>
      <c r="Q10" s="10" t="s">
        <v>76</v>
      </c>
      <c r="R10" s="11" t="s">
        <v>77</v>
      </c>
      <c r="S10" s="11" t="s">
        <v>78</v>
      </c>
      <c r="T10" s="11" t="s">
        <v>79</v>
      </c>
      <c r="U10" s="11"/>
      <c r="V10" s="11"/>
      <c r="W10" s="12"/>
      <c r="X10" s="74" t="s">
        <v>2</v>
      </c>
      <c r="Z10" s="344" t="s">
        <v>156</v>
      </c>
      <c r="AA10" s="169" t="s">
        <v>137</v>
      </c>
      <c r="AB10" s="97" t="s">
        <v>138</v>
      </c>
      <c r="AC10" s="170" t="s">
        <v>138</v>
      </c>
      <c r="AD10" s="97" t="s">
        <v>138</v>
      </c>
      <c r="AE10" s="97"/>
      <c r="AF10" s="98" t="s">
        <v>235</v>
      </c>
    </row>
    <row r="11" spans="2:32" ht="14.25" thickTop="1">
      <c r="B11" s="1">
        <v>1</v>
      </c>
      <c r="C11" s="13" t="s">
        <v>217</v>
      </c>
      <c r="D11" s="275"/>
      <c r="E11" s="276"/>
      <c r="F11" s="277"/>
      <c r="G11" s="14">
        <v>5</v>
      </c>
      <c r="H11" s="15" t="s">
        <v>6</v>
      </c>
      <c r="I11" s="16">
        <v>4</v>
      </c>
      <c r="J11" s="14">
        <v>3</v>
      </c>
      <c r="K11" s="15" t="s">
        <v>6</v>
      </c>
      <c r="L11" s="16">
        <v>7</v>
      </c>
      <c r="M11" s="14">
        <v>2</v>
      </c>
      <c r="N11" s="15" t="s">
        <v>6</v>
      </c>
      <c r="O11" s="17">
        <v>1</v>
      </c>
      <c r="P11" s="18">
        <f>R11*3+T11</f>
        <v>6</v>
      </c>
      <c r="Q11" s="18">
        <f>(G11+J11+M11)-(I11+L11+O11)</f>
        <v>-2</v>
      </c>
      <c r="R11" s="17">
        <f>COUNTIF(U11:W11,"A")</f>
        <v>2</v>
      </c>
      <c r="S11" s="17">
        <f>COUNTIF(U11:W11,"C")</f>
        <v>1</v>
      </c>
      <c r="T11" s="17">
        <f>COUNTIF(U11:W11,"B")</f>
        <v>0</v>
      </c>
      <c r="U11" s="18" t="str">
        <f>IF(G11="","",IF(G11&gt;I11,"A",IF(G11=I11,"B","C")))</f>
        <v>A</v>
      </c>
      <c r="V11" s="18" t="str">
        <f>IF(J11="","",IF(J11&gt;L11,"A",IF(J11=L11,"B","C")))</f>
        <v>C</v>
      </c>
      <c r="W11" s="75" t="str">
        <f>IF(M11="","",IF(M11&gt;O11,"A",IF(M11=O11,"B","C")))</f>
        <v>A</v>
      </c>
      <c r="X11" s="76">
        <v>3</v>
      </c>
      <c r="Z11" s="340"/>
      <c r="AA11" s="171" t="s">
        <v>140</v>
      </c>
      <c r="AB11" s="99" t="s">
        <v>141</v>
      </c>
      <c r="AC11" s="172" t="s">
        <v>141</v>
      </c>
      <c r="AD11" s="99"/>
      <c r="AE11" s="188" t="s">
        <v>138</v>
      </c>
      <c r="AF11" s="173"/>
    </row>
    <row r="12" spans="2:32" ht="13.5">
      <c r="B12" s="1">
        <v>2</v>
      </c>
      <c r="C12" s="274" t="s">
        <v>494</v>
      </c>
      <c r="D12" s="19">
        <v>4</v>
      </c>
      <c r="E12" s="20" t="s">
        <v>7</v>
      </c>
      <c r="F12" s="21">
        <v>5</v>
      </c>
      <c r="G12" s="278"/>
      <c r="H12" s="279"/>
      <c r="I12" s="280"/>
      <c r="J12" s="22">
        <v>10</v>
      </c>
      <c r="K12" s="20" t="s">
        <v>7</v>
      </c>
      <c r="L12" s="21">
        <v>3</v>
      </c>
      <c r="M12" s="22">
        <v>11</v>
      </c>
      <c r="N12" s="20" t="s">
        <v>7</v>
      </c>
      <c r="O12" s="23">
        <v>3</v>
      </c>
      <c r="P12" s="24">
        <f>R12*3+T12</f>
        <v>6</v>
      </c>
      <c r="Q12" s="24">
        <f>(D12+J12+M12)-(F12+L12+O12)</f>
        <v>14</v>
      </c>
      <c r="R12" s="23">
        <f>COUNTIF(U12:W12,"A")</f>
        <v>2</v>
      </c>
      <c r="S12" s="23">
        <f>COUNTIF(U12:W12,"C")</f>
        <v>1</v>
      </c>
      <c r="T12" s="23">
        <f>COUNTIF(U12:W12,"B")</f>
        <v>0</v>
      </c>
      <c r="U12" s="24" t="str">
        <f>IF(D12="","",IF(D12&gt;F12,"A",IF(D12=F12,"B","C")))</f>
        <v>C</v>
      </c>
      <c r="V12" s="24" t="str">
        <f>IF(J12="","",IF(J12&gt;L12,"A",IF(J12=L12,"B","C")))</f>
        <v>A</v>
      </c>
      <c r="W12" s="25" t="str">
        <f>IF(M12="","",IF(M12&gt;O12,"A",IF(M12=O12,"B","C")))</f>
        <v>A</v>
      </c>
      <c r="X12" s="77">
        <v>1</v>
      </c>
      <c r="Z12" s="339" t="s">
        <v>157</v>
      </c>
      <c r="AA12" s="174" t="s">
        <v>137</v>
      </c>
      <c r="AB12" s="176" t="s">
        <v>236</v>
      </c>
      <c r="AC12" s="189" t="s">
        <v>236</v>
      </c>
      <c r="AD12" s="176" t="s">
        <v>236</v>
      </c>
      <c r="AE12" s="179"/>
      <c r="AF12" s="100" t="s">
        <v>236</v>
      </c>
    </row>
    <row r="13" spans="2:32" ht="13.5">
      <c r="B13" s="1">
        <v>3</v>
      </c>
      <c r="C13" s="262" t="s">
        <v>215</v>
      </c>
      <c r="D13" s="19">
        <v>7</v>
      </c>
      <c r="E13" s="20" t="s">
        <v>8</v>
      </c>
      <c r="F13" s="21">
        <v>3</v>
      </c>
      <c r="G13" s="22">
        <v>3</v>
      </c>
      <c r="H13" s="20" t="s">
        <v>8</v>
      </c>
      <c r="I13" s="21">
        <v>10</v>
      </c>
      <c r="J13" s="278"/>
      <c r="K13" s="279"/>
      <c r="L13" s="280"/>
      <c r="M13" s="22">
        <v>6</v>
      </c>
      <c r="N13" s="20" t="s">
        <v>8</v>
      </c>
      <c r="O13" s="23">
        <v>5</v>
      </c>
      <c r="P13" s="24">
        <f>R13*3+T13</f>
        <v>6</v>
      </c>
      <c r="Q13" s="24">
        <f>(D13+G13+M13)-(F13+I13+O13)</f>
        <v>-2</v>
      </c>
      <c r="R13" s="23">
        <f>COUNTIF(U13:W13,"A")</f>
        <v>2</v>
      </c>
      <c r="S13" s="23">
        <f>COUNTIF(U13:W13,"C")</f>
        <v>1</v>
      </c>
      <c r="T13" s="23">
        <f>COUNTIF(U13:W13,"B")</f>
        <v>0</v>
      </c>
      <c r="U13" s="24" t="str">
        <f>IF(D13="","",IF(D13&gt;F13,"A",IF(D13=F13,"B","C")))</f>
        <v>A</v>
      </c>
      <c r="V13" s="24" t="str">
        <f>IF(G13="","",IF(G13&gt;I13,"A",IF(G13=I13,"B","C")))</f>
        <v>C</v>
      </c>
      <c r="W13" s="25" t="str">
        <f>IF(M13="","",IF(M13&gt;O13,"A",IF(M13=O13,"B","C")))</f>
        <v>A</v>
      </c>
      <c r="X13" s="77">
        <v>2</v>
      </c>
      <c r="Z13" s="340"/>
      <c r="AA13" s="171" t="s">
        <v>140</v>
      </c>
      <c r="AB13" s="99" t="s">
        <v>237</v>
      </c>
      <c r="AC13" s="172" t="s">
        <v>237</v>
      </c>
      <c r="AD13" s="99"/>
      <c r="AE13" s="172" t="s">
        <v>236</v>
      </c>
      <c r="AF13" s="173"/>
    </row>
    <row r="14" spans="2:32" ht="14.25" thickBot="1">
      <c r="B14" s="1">
        <v>4</v>
      </c>
      <c r="C14" s="26" t="s">
        <v>231</v>
      </c>
      <c r="D14" s="27">
        <v>1</v>
      </c>
      <c r="E14" s="28" t="s">
        <v>3</v>
      </c>
      <c r="F14" s="29">
        <v>2</v>
      </c>
      <c r="G14" s="30">
        <v>3</v>
      </c>
      <c r="H14" s="28" t="s">
        <v>3</v>
      </c>
      <c r="I14" s="29">
        <v>11</v>
      </c>
      <c r="J14" s="30">
        <v>5</v>
      </c>
      <c r="K14" s="28" t="s">
        <v>3</v>
      </c>
      <c r="L14" s="29">
        <v>6</v>
      </c>
      <c r="M14" s="281"/>
      <c r="N14" s="282"/>
      <c r="O14" s="283"/>
      <c r="P14" s="31">
        <f>R14*3+T14</f>
        <v>0</v>
      </c>
      <c r="Q14" s="31">
        <f>(D14+G14+J14)-(F14+I14+L14)</f>
        <v>-10</v>
      </c>
      <c r="R14" s="78">
        <f>COUNTIF(U14:W14,"A")</f>
        <v>0</v>
      </c>
      <c r="S14" s="78">
        <f>COUNTIF(U14:W14,"C")</f>
        <v>3</v>
      </c>
      <c r="T14" s="78">
        <f>COUNTIF(U14:W14,"B")</f>
        <v>0</v>
      </c>
      <c r="U14" s="31" t="str">
        <f>IF(D14="","",IF(D14&gt;F14,"A",IF(D14=F14,"B","C")))</f>
        <v>C</v>
      </c>
      <c r="V14" s="31" t="str">
        <f>IF(G14="","",IF(G14&gt;I14,"A",IF(G14=I14,"B","C")))</f>
        <v>C</v>
      </c>
      <c r="W14" s="32" t="str">
        <f>IF(J14="","",IF(J14&gt;L14,"A",IF(J14=L14,"B","C")))</f>
        <v>C</v>
      </c>
      <c r="X14" s="79">
        <v>4</v>
      </c>
      <c r="Z14" s="339" t="s">
        <v>160</v>
      </c>
      <c r="AA14" s="174" t="s">
        <v>137</v>
      </c>
      <c r="AB14" s="176"/>
      <c r="AC14" s="176"/>
      <c r="AD14" s="176" t="s">
        <v>221</v>
      </c>
      <c r="AE14" s="176"/>
      <c r="AF14" s="190" t="s">
        <v>221</v>
      </c>
    </row>
    <row r="15" spans="3:32" ht="13.5">
      <c r="C15" s="33"/>
      <c r="D15" s="34"/>
      <c r="E15" s="34"/>
      <c r="F15" s="34"/>
      <c r="G15" s="34"/>
      <c r="H15" s="34"/>
      <c r="I15" s="34"/>
      <c r="J15" s="34"/>
      <c r="K15" s="34"/>
      <c r="L15" s="34"/>
      <c r="M15" s="34"/>
      <c r="N15" s="34"/>
      <c r="O15" s="34"/>
      <c r="P15" s="34"/>
      <c r="Q15" s="34"/>
      <c r="R15" s="34"/>
      <c r="S15" s="34"/>
      <c r="T15" s="34"/>
      <c r="U15" s="34"/>
      <c r="W15" s="6"/>
      <c r="X15" s="6"/>
      <c r="Z15" s="340"/>
      <c r="AA15" s="171" t="s">
        <v>140</v>
      </c>
      <c r="AB15" s="99"/>
      <c r="AC15" s="99"/>
      <c r="AD15" s="99"/>
      <c r="AE15" s="99" t="s">
        <v>221</v>
      </c>
      <c r="AF15" s="173"/>
    </row>
    <row r="16" spans="26:32" ht="14.25" thickBot="1">
      <c r="Z16" s="339" t="s">
        <v>161</v>
      </c>
      <c r="AA16" s="174" t="s">
        <v>144</v>
      </c>
      <c r="AB16" s="176" t="s">
        <v>238</v>
      </c>
      <c r="AC16" s="177" t="s">
        <v>238</v>
      </c>
      <c r="AD16" s="176"/>
      <c r="AE16" s="176"/>
      <c r="AF16" s="190"/>
    </row>
    <row r="17" spans="2:32" ht="14.25" thickBot="1">
      <c r="B17" s="35"/>
      <c r="C17" s="81" t="s">
        <v>232</v>
      </c>
      <c r="D17" s="284" t="str">
        <f>C18</f>
        <v>立花学園</v>
      </c>
      <c r="E17" s="285"/>
      <c r="F17" s="286"/>
      <c r="G17" s="284" t="str">
        <f>C19</f>
        <v>足　　柄</v>
      </c>
      <c r="H17" s="285"/>
      <c r="I17" s="286"/>
      <c r="J17" s="284" t="str">
        <f>C20</f>
        <v>西　　湘</v>
      </c>
      <c r="K17" s="285"/>
      <c r="L17" s="286"/>
      <c r="M17" s="300"/>
      <c r="N17" s="301"/>
      <c r="O17" s="302"/>
      <c r="P17" s="10" t="s">
        <v>1</v>
      </c>
      <c r="Q17" s="10" t="s">
        <v>76</v>
      </c>
      <c r="R17" s="11" t="s">
        <v>77</v>
      </c>
      <c r="S17" s="11" t="s">
        <v>78</v>
      </c>
      <c r="T17" s="11" t="s">
        <v>79</v>
      </c>
      <c r="U17" s="11"/>
      <c r="V17" s="11"/>
      <c r="W17" s="12"/>
      <c r="X17" s="74" t="s">
        <v>2</v>
      </c>
      <c r="Z17" s="340"/>
      <c r="AA17" s="171" t="s">
        <v>146</v>
      </c>
      <c r="AB17" s="99" t="s">
        <v>221</v>
      </c>
      <c r="AC17" s="172" t="s">
        <v>221</v>
      </c>
      <c r="AD17" s="99"/>
      <c r="AE17" s="99"/>
      <c r="AF17" s="173"/>
    </row>
    <row r="18" spans="2:32" ht="14.25" thickTop="1">
      <c r="B18" s="35">
        <v>1</v>
      </c>
      <c r="C18" s="262" t="s">
        <v>204</v>
      </c>
      <c r="D18" s="275"/>
      <c r="E18" s="276"/>
      <c r="F18" s="277"/>
      <c r="G18" s="14">
        <v>10</v>
      </c>
      <c r="H18" s="15" t="s">
        <v>3</v>
      </c>
      <c r="I18" s="16">
        <v>3</v>
      </c>
      <c r="J18" s="14">
        <v>8</v>
      </c>
      <c r="K18" s="15" t="s">
        <v>3</v>
      </c>
      <c r="L18" s="16">
        <v>11</v>
      </c>
      <c r="M18" s="44"/>
      <c r="N18" s="42"/>
      <c r="O18" s="43"/>
      <c r="P18" s="18">
        <f>R18*3+T18</f>
        <v>3</v>
      </c>
      <c r="Q18" s="18">
        <f>(G18+J18+M18)-(I18+L18+O18)</f>
        <v>4</v>
      </c>
      <c r="R18" s="17">
        <f>COUNTIF(U18:W18,"A")</f>
        <v>1</v>
      </c>
      <c r="S18" s="17">
        <f>COUNTIF(U18:W18,"C")</f>
        <v>1</v>
      </c>
      <c r="T18" s="17">
        <f>COUNTIF(U18:W18,"B")</f>
        <v>0</v>
      </c>
      <c r="U18" s="18" t="str">
        <f>IF(G18="","",IF(G18&gt;I18,"A",IF(G18=I18,"B","C")))</f>
        <v>A</v>
      </c>
      <c r="V18" s="18" t="str">
        <f>IF(J18="","",IF(J18&gt;L18,"A",IF(J18=L18,"B","C")))</f>
        <v>C</v>
      </c>
      <c r="W18" s="75">
        <f>IF(M18="","",IF(M18&gt;O18,"A",IF(M18=O18,"B","C")))</f>
      </c>
      <c r="X18" s="76">
        <v>1</v>
      </c>
      <c r="Z18" s="339" t="s">
        <v>239</v>
      </c>
      <c r="AA18" s="174" t="s">
        <v>137</v>
      </c>
      <c r="AB18" s="179"/>
      <c r="AC18" s="176"/>
      <c r="AD18" s="296" t="s">
        <v>223</v>
      </c>
      <c r="AE18" s="297"/>
      <c r="AF18" s="175"/>
    </row>
    <row r="19" spans="2:32" ht="14.25" thickBot="1">
      <c r="B19" s="35">
        <v>2</v>
      </c>
      <c r="C19" s="13" t="s">
        <v>212</v>
      </c>
      <c r="D19" s="19">
        <v>3</v>
      </c>
      <c r="E19" s="20" t="s">
        <v>3</v>
      </c>
      <c r="F19" s="21">
        <v>10</v>
      </c>
      <c r="G19" s="278"/>
      <c r="H19" s="279"/>
      <c r="I19" s="280"/>
      <c r="J19" s="22">
        <v>5</v>
      </c>
      <c r="K19" s="20" t="s">
        <v>3</v>
      </c>
      <c r="L19" s="21">
        <v>3</v>
      </c>
      <c r="M19" s="44"/>
      <c r="N19" s="42"/>
      <c r="O19" s="43"/>
      <c r="P19" s="24">
        <f>R19*3+T19</f>
        <v>3</v>
      </c>
      <c r="Q19" s="24">
        <f>(D19+J19+M19)-(F19+L19+O19)</f>
        <v>-5</v>
      </c>
      <c r="R19" s="23">
        <f>COUNTIF(U19:W19,"A")</f>
        <v>1</v>
      </c>
      <c r="S19" s="23">
        <f>COUNTIF(U19:W19,"C")</f>
        <v>1</v>
      </c>
      <c r="T19" s="23">
        <f>COUNTIF(U19:W19,"B")</f>
        <v>0</v>
      </c>
      <c r="U19" s="24" t="str">
        <f>IF(D19="","",IF(D19&gt;F19,"A",IF(D19=F19,"B","C")))</f>
        <v>C</v>
      </c>
      <c r="V19" s="24" t="str">
        <f>IF(J19="","",IF(J19&gt;L19,"A",IF(J19=L19,"B","C")))</f>
        <v>A</v>
      </c>
      <c r="W19" s="25">
        <f>IF(M19="","",IF(M19&gt;O19,"A",IF(M19=O19,"B","C")))</f>
      </c>
      <c r="X19" s="77">
        <v>3</v>
      </c>
      <c r="Z19" s="342"/>
      <c r="AA19" s="178"/>
      <c r="AB19" s="194"/>
      <c r="AC19" s="193"/>
      <c r="AD19" s="333" t="s">
        <v>240</v>
      </c>
      <c r="AE19" s="334"/>
      <c r="AF19" s="192"/>
    </row>
    <row r="20" spans="2:32" ht="14.25" thickBot="1">
      <c r="B20" s="35">
        <v>3</v>
      </c>
      <c r="C20" s="263" t="s">
        <v>205</v>
      </c>
      <c r="D20" s="27">
        <v>11</v>
      </c>
      <c r="E20" s="28" t="s">
        <v>3</v>
      </c>
      <c r="F20" s="29">
        <v>8</v>
      </c>
      <c r="G20" s="30">
        <v>3</v>
      </c>
      <c r="H20" s="28" t="s">
        <v>3</v>
      </c>
      <c r="I20" s="29">
        <v>5</v>
      </c>
      <c r="J20" s="281"/>
      <c r="K20" s="282"/>
      <c r="L20" s="303"/>
      <c r="M20" s="44"/>
      <c r="N20" s="42"/>
      <c r="O20" s="43"/>
      <c r="P20" s="31">
        <f>R20*3+T20</f>
        <v>3</v>
      </c>
      <c r="Q20" s="31">
        <f>(D20+G20+M20)-(F20+I20+O20)</f>
        <v>1</v>
      </c>
      <c r="R20" s="78">
        <f>COUNTIF(U20:W20,"A")</f>
        <v>1</v>
      </c>
      <c r="S20" s="78">
        <f>COUNTIF(U20:W20,"C")</f>
        <v>1</v>
      </c>
      <c r="T20" s="78">
        <f>COUNTIF(U20:W20,"B")</f>
        <v>0</v>
      </c>
      <c r="U20" s="31" t="str">
        <f>IF(D20="","",IF(D20&gt;F20,"A",IF(D20=F20,"B","C")))</f>
        <v>A</v>
      </c>
      <c r="V20" s="31" t="str">
        <f>IF(G20="","",IF(G20&gt;I20,"A",IF(G20=I20,"B","C")))</f>
        <v>C</v>
      </c>
      <c r="W20" s="32">
        <f>IF(M20="","",IF(M20&gt;O20,"A",IF(M20=O20,"B","C")))</f>
      </c>
      <c r="X20" s="79">
        <v>2</v>
      </c>
      <c r="Z20" s="341"/>
      <c r="AA20" s="180"/>
      <c r="AB20" s="191"/>
      <c r="AC20" s="191"/>
      <c r="AD20" s="191"/>
      <c r="AE20" s="191"/>
      <c r="AF20" s="191"/>
    </row>
    <row r="21" spans="26:32" ht="13.5">
      <c r="Z21" s="337"/>
      <c r="AA21" s="181"/>
      <c r="AB21" s="183"/>
      <c r="AC21" s="183"/>
      <c r="AD21" s="183"/>
      <c r="AE21" s="183"/>
      <c r="AF21" s="183"/>
    </row>
    <row r="22" spans="3:32" ht="13.5">
      <c r="C22" s="1" t="s">
        <v>495</v>
      </c>
      <c r="Z22" s="200"/>
      <c r="AA22" s="181"/>
      <c r="AB22" s="183"/>
      <c r="AC22" s="183"/>
      <c r="AD22" s="183"/>
      <c r="AE22" s="183"/>
      <c r="AF22" s="183"/>
    </row>
    <row r="23" spans="26:32" ht="14.25" thickBot="1">
      <c r="Z23" s="337"/>
      <c r="AA23" s="181"/>
      <c r="AB23" s="182"/>
      <c r="AC23" s="182"/>
      <c r="AD23" s="182"/>
      <c r="AE23" s="338"/>
      <c r="AF23" s="338"/>
    </row>
    <row r="24" spans="2:32" ht="14.25" thickBot="1">
      <c r="B24" s="35"/>
      <c r="C24" s="81" t="s">
        <v>233</v>
      </c>
      <c r="D24" s="284" t="str">
        <f>C25</f>
        <v>旭　　丘</v>
      </c>
      <c r="E24" s="285"/>
      <c r="F24" s="286"/>
      <c r="G24" s="284" t="str">
        <f>C26</f>
        <v>吉田島総合</v>
      </c>
      <c r="H24" s="285"/>
      <c r="I24" s="286"/>
      <c r="J24" s="284" t="str">
        <f>C27</f>
        <v>平塚湘風</v>
      </c>
      <c r="K24" s="285"/>
      <c r="L24" s="286"/>
      <c r="M24" s="300"/>
      <c r="N24" s="301"/>
      <c r="O24" s="302"/>
      <c r="P24" s="10" t="s">
        <v>1</v>
      </c>
      <c r="Q24" s="10" t="s">
        <v>76</v>
      </c>
      <c r="R24" s="11" t="s">
        <v>77</v>
      </c>
      <c r="S24" s="11" t="s">
        <v>78</v>
      </c>
      <c r="T24" s="11" t="s">
        <v>79</v>
      </c>
      <c r="U24" s="11"/>
      <c r="V24" s="11"/>
      <c r="W24" s="12"/>
      <c r="X24" s="74" t="s">
        <v>2</v>
      </c>
      <c r="Z24" s="337"/>
      <c r="AA24" s="181"/>
      <c r="AB24" s="182"/>
      <c r="AC24" s="182"/>
      <c r="AD24" s="182"/>
      <c r="AE24" s="183"/>
      <c r="AF24" s="183"/>
    </row>
    <row r="25" spans="2:24" ht="14.25" thickTop="1">
      <c r="B25" s="35">
        <v>1</v>
      </c>
      <c r="C25" s="13" t="s">
        <v>209</v>
      </c>
      <c r="D25" s="275"/>
      <c r="E25" s="276"/>
      <c r="F25" s="277"/>
      <c r="G25" s="14">
        <v>13</v>
      </c>
      <c r="H25" s="15" t="s">
        <v>3</v>
      </c>
      <c r="I25" s="16">
        <v>5</v>
      </c>
      <c r="J25" s="14">
        <v>1</v>
      </c>
      <c r="K25" s="15" t="s">
        <v>3</v>
      </c>
      <c r="L25" s="16">
        <v>4</v>
      </c>
      <c r="M25" s="44"/>
      <c r="N25" s="42"/>
      <c r="O25" s="43"/>
      <c r="P25" s="18">
        <f>R25*3+T25</f>
        <v>3</v>
      </c>
      <c r="Q25" s="18">
        <f>(G25+J25+M25)-(I25+L25+O25)</f>
        <v>5</v>
      </c>
      <c r="R25" s="17">
        <f>COUNTIF(U25:W25,"A")</f>
        <v>1</v>
      </c>
      <c r="S25" s="17">
        <f>COUNTIF(U25:W25,"C")</f>
        <v>1</v>
      </c>
      <c r="T25" s="17">
        <f>COUNTIF(U25:W25,"B")</f>
        <v>0</v>
      </c>
      <c r="U25" s="18" t="str">
        <f>IF(G25="","",IF(G25&gt;I25,"A",IF(G25=I25,"B","C")))</f>
        <v>A</v>
      </c>
      <c r="V25" s="18" t="str">
        <f>IF(J25="","",IF(J25&gt;L25,"A",IF(J25=L25,"B","C")))</f>
        <v>C</v>
      </c>
      <c r="W25" s="75">
        <f>IF(M25="","",IF(M25&gt;O25,"A",IF(M25=O25,"B","C")))</f>
      </c>
      <c r="X25" s="76">
        <v>2</v>
      </c>
    </row>
    <row r="26" spans="2:24" ht="13.5">
      <c r="B26" s="35">
        <v>2</v>
      </c>
      <c r="C26" s="13" t="s">
        <v>208</v>
      </c>
      <c r="D26" s="19">
        <v>5</v>
      </c>
      <c r="E26" s="20" t="s">
        <v>3</v>
      </c>
      <c r="F26" s="21">
        <v>13</v>
      </c>
      <c r="G26" s="278"/>
      <c r="H26" s="279"/>
      <c r="I26" s="280"/>
      <c r="J26" s="22">
        <v>1</v>
      </c>
      <c r="K26" s="20" t="s">
        <v>3</v>
      </c>
      <c r="L26" s="21">
        <v>7</v>
      </c>
      <c r="M26" s="44"/>
      <c r="N26" s="42"/>
      <c r="O26" s="43"/>
      <c r="P26" s="24">
        <f>R26*3+T26</f>
        <v>0</v>
      </c>
      <c r="Q26" s="24">
        <f>(D26+J26+M26)-(F26+L26+O26)</f>
        <v>-14</v>
      </c>
      <c r="R26" s="23">
        <f>COUNTIF(U26:W26,"A")</f>
        <v>0</v>
      </c>
      <c r="S26" s="23">
        <f>COUNTIF(U26:W26,"C")</f>
        <v>2</v>
      </c>
      <c r="T26" s="23">
        <f>COUNTIF(U26:W26,"B")</f>
        <v>0</v>
      </c>
      <c r="U26" s="24" t="str">
        <f>IF(D26="","",IF(D26&gt;F26,"A",IF(D26=F26,"B","C")))</f>
        <v>C</v>
      </c>
      <c r="V26" s="24" t="str">
        <f>IF(J26="","",IF(J26&gt;L26,"A",IF(J26=L26,"B","C")))</f>
        <v>C</v>
      </c>
      <c r="W26" s="25">
        <f>IF(M26="","",IF(M26&gt;O26,"A",IF(M26=O26,"B","C")))</f>
      </c>
      <c r="X26" s="77">
        <v>3</v>
      </c>
    </row>
    <row r="27" spans="2:24" ht="14.25" thickBot="1">
      <c r="B27" s="35">
        <v>3</v>
      </c>
      <c r="C27" s="263" t="s">
        <v>214</v>
      </c>
      <c r="D27" s="27">
        <v>4</v>
      </c>
      <c r="E27" s="28" t="s">
        <v>3</v>
      </c>
      <c r="F27" s="29">
        <v>1</v>
      </c>
      <c r="G27" s="30">
        <v>7</v>
      </c>
      <c r="H27" s="28" t="s">
        <v>3</v>
      </c>
      <c r="I27" s="29">
        <v>1</v>
      </c>
      <c r="J27" s="281"/>
      <c r="K27" s="282"/>
      <c r="L27" s="303"/>
      <c r="M27" s="44"/>
      <c r="N27" s="42"/>
      <c r="O27" s="43"/>
      <c r="P27" s="31">
        <f>R27*3+T27</f>
        <v>6</v>
      </c>
      <c r="Q27" s="31">
        <f>(D27+G27+M27)-(F27+I27+O27)</f>
        <v>9</v>
      </c>
      <c r="R27" s="78">
        <f>COUNTIF(U27:W27,"A")</f>
        <v>2</v>
      </c>
      <c r="S27" s="78">
        <f>COUNTIF(U27:W27,"C")</f>
        <v>0</v>
      </c>
      <c r="T27" s="78">
        <f>COUNTIF(U27:W27,"B")</f>
        <v>0</v>
      </c>
      <c r="U27" s="31" t="str">
        <f>IF(D27="","",IF(D27&gt;F27,"A",IF(D27=F27,"B","C")))</f>
        <v>A</v>
      </c>
      <c r="V27" s="31" t="str">
        <f>IF(G27="","",IF(G27&gt;I27,"A",IF(G27=I27,"B","C")))</f>
        <v>A</v>
      </c>
      <c r="W27" s="32">
        <f>IF(M27="","",IF(M27&gt;O27,"A",IF(M27=O27,"B","C")))</f>
      </c>
      <c r="X27" s="79">
        <v>1</v>
      </c>
    </row>
    <row r="29" ht="14.25" thickBot="1"/>
    <row r="30" spans="3:24" ht="14.25" thickBot="1">
      <c r="C30" s="81" t="s">
        <v>229</v>
      </c>
      <c r="D30" s="284" t="str">
        <f>C31</f>
        <v>平塚学園</v>
      </c>
      <c r="E30" s="285"/>
      <c r="F30" s="286"/>
      <c r="G30" s="284" t="str">
        <f>C32</f>
        <v>小 田 原</v>
      </c>
      <c r="H30" s="285"/>
      <c r="I30" s="286"/>
      <c r="J30" s="284" t="str">
        <f>C33</f>
        <v>平塚江南</v>
      </c>
      <c r="K30" s="285"/>
      <c r="L30" s="286"/>
      <c r="M30" s="300"/>
      <c r="N30" s="301"/>
      <c r="O30" s="302"/>
      <c r="P30" s="10" t="s">
        <v>1</v>
      </c>
      <c r="Q30" s="10" t="s">
        <v>76</v>
      </c>
      <c r="R30" s="11" t="s">
        <v>77</v>
      </c>
      <c r="S30" s="11" t="s">
        <v>78</v>
      </c>
      <c r="T30" s="11" t="s">
        <v>79</v>
      </c>
      <c r="U30" s="11"/>
      <c r="V30" s="11"/>
      <c r="W30" s="12"/>
      <c r="X30" s="74" t="s">
        <v>2</v>
      </c>
    </row>
    <row r="31" spans="2:24" ht="14.25" thickTop="1">
      <c r="B31" s="35">
        <v>1</v>
      </c>
      <c r="C31" s="262" t="s">
        <v>207</v>
      </c>
      <c r="D31" s="275"/>
      <c r="E31" s="276"/>
      <c r="F31" s="277"/>
      <c r="G31" s="14">
        <v>12</v>
      </c>
      <c r="H31" s="15" t="s">
        <v>3</v>
      </c>
      <c r="I31" s="16">
        <v>5</v>
      </c>
      <c r="J31" s="14">
        <v>7</v>
      </c>
      <c r="K31" s="15" t="s">
        <v>3</v>
      </c>
      <c r="L31" s="16">
        <v>0</v>
      </c>
      <c r="M31" s="44"/>
      <c r="N31" s="42"/>
      <c r="O31" s="43"/>
      <c r="P31" s="18">
        <f>R31*3+T31</f>
        <v>6</v>
      </c>
      <c r="Q31" s="18">
        <f>(G31+J31+M31)-(I31+L31+O31)</f>
        <v>14</v>
      </c>
      <c r="R31" s="17">
        <f>COUNTIF(U31:W31,"A")</f>
        <v>2</v>
      </c>
      <c r="S31" s="17">
        <f>COUNTIF(U31:W31,"C")</f>
        <v>0</v>
      </c>
      <c r="T31" s="17">
        <f>COUNTIF(U31:W31,"B")</f>
        <v>0</v>
      </c>
      <c r="U31" s="18" t="str">
        <f>IF(G31="","",IF(G31&gt;I31,"A",IF(G31=I31,"B","C")))</f>
        <v>A</v>
      </c>
      <c r="V31" s="18" t="str">
        <f>IF(J31="","",IF(J31&gt;L31,"A",IF(J31=L31,"B","C")))</f>
        <v>A</v>
      </c>
      <c r="W31" s="75">
        <f>IF(M31="","",IF(M31&gt;O31,"A",IF(M31=O31,"B","C")))</f>
      </c>
      <c r="X31" s="76">
        <v>1</v>
      </c>
    </row>
    <row r="32" spans="2:24" ht="13.5">
      <c r="B32" s="35">
        <v>2</v>
      </c>
      <c r="C32" s="13" t="s">
        <v>234</v>
      </c>
      <c r="D32" s="19">
        <v>5</v>
      </c>
      <c r="E32" s="20" t="s">
        <v>3</v>
      </c>
      <c r="F32" s="21">
        <v>12</v>
      </c>
      <c r="G32" s="278"/>
      <c r="H32" s="279"/>
      <c r="I32" s="280"/>
      <c r="J32" s="22">
        <v>2</v>
      </c>
      <c r="K32" s="20" t="s">
        <v>3</v>
      </c>
      <c r="L32" s="21">
        <v>1</v>
      </c>
      <c r="M32" s="44"/>
      <c r="N32" s="42"/>
      <c r="O32" s="43"/>
      <c r="P32" s="24">
        <f>R32*3+T32</f>
        <v>3</v>
      </c>
      <c r="Q32" s="24">
        <f>(D32+J32+M32)-(F32+L32+O32)</f>
        <v>-6</v>
      </c>
      <c r="R32" s="23">
        <f>COUNTIF(U32:W32,"A")</f>
        <v>1</v>
      </c>
      <c r="S32" s="23">
        <f>COUNTIF(U32:W32,"C")</f>
        <v>1</v>
      </c>
      <c r="T32" s="23">
        <f>COUNTIF(U32:W32,"B")</f>
        <v>0</v>
      </c>
      <c r="U32" s="24" t="str">
        <f>IF(D32="","",IF(D32&gt;F32,"A",IF(D32=F32,"B","C")))</f>
        <v>C</v>
      </c>
      <c r="V32" s="24" t="str">
        <f>IF(J32="","",IF(J32&gt;L32,"A",IF(J32=L32,"B","C")))</f>
        <v>A</v>
      </c>
      <c r="W32" s="25">
        <f>IF(M32="","",IF(M32&gt;O32,"A",IF(M32=O32,"B","C")))</f>
      </c>
      <c r="X32" s="77">
        <v>2</v>
      </c>
    </row>
    <row r="33" spans="2:24" ht="14.25" thickBot="1">
      <c r="B33" s="35">
        <v>3</v>
      </c>
      <c r="C33" s="26" t="s">
        <v>213</v>
      </c>
      <c r="D33" s="27">
        <v>0</v>
      </c>
      <c r="E33" s="28" t="s">
        <v>3</v>
      </c>
      <c r="F33" s="29">
        <v>7</v>
      </c>
      <c r="G33" s="30">
        <v>1</v>
      </c>
      <c r="H33" s="28" t="s">
        <v>3</v>
      </c>
      <c r="I33" s="29">
        <v>2</v>
      </c>
      <c r="J33" s="281"/>
      <c r="K33" s="282"/>
      <c r="L33" s="303"/>
      <c r="M33" s="44"/>
      <c r="N33" s="42"/>
      <c r="O33" s="43"/>
      <c r="P33" s="31">
        <f>R33*3+T33</f>
        <v>0</v>
      </c>
      <c r="Q33" s="31">
        <f>(D33+G33+M33)-(F33+I33+O33)</f>
        <v>-8</v>
      </c>
      <c r="R33" s="78">
        <f>COUNTIF(U33:W33,"A")</f>
        <v>0</v>
      </c>
      <c r="S33" s="78">
        <f>COUNTIF(U33:W33,"C")</f>
        <v>2</v>
      </c>
      <c r="T33" s="78">
        <f>COUNTIF(U33:W33,"B")</f>
        <v>0</v>
      </c>
      <c r="U33" s="31" t="str">
        <f>IF(D33="","",IF(D33&gt;F33,"A",IF(D33=F33,"B","C")))</f>
        <v>C</v>
      </c>
      <c r="V33" s="31" t="str">
        <f>IF(G33="","",IF(G33&gt;I33,"A",IF(G33=I33,"B","C")))</f>
        <v>C</v>
      </c>
      <c r="W33" s="32">
        <f>IF(M33="","",IF(M33&gt;O33,"A",IF(M33=O33,"B","C")))</f>
      </c>
      <c r="X33" s="79">
        <v>3</v>
      </c>
    </row>
  </sheetData>
  <sheetProtection/>
  <mergeCells count="50">
    <mergeCell ref="J13:L13"/>
    <mergeCell ref="G5:I5"/>
    <mergeCell ref="J6:L6"/>
    <mergeCell ref="D11:F11"/>
    <mergeCell ref="G12:I12"/>
    <mergeCell ref="D10:F10"/>
    <mergeCell ref="G10:I10"/>
    <mergeCell ref="J10:L10"/>
    <mergeCell ref="M10:O10"/>
    <mergeCell ref="Z3:AA3"/>
    <mergeCell ref="Z4:Z8"/>
    <mergeCell ref="Z10:Z11"/>
    <mergeCell ref="M3:O3"/>
    <mergeCell ref="M7:O7"/>
    <mergeCell ref="D3:F3"/>
    <mergeCell ref="G3:I3"/>
    <mergeCell ref="J3:L3"/>
    <mergeCell ref="D4:F4"/>
    <mergeCell ref="G19:I19"/>
    <mergeCell ref="J20:L20"/>
    <mergeCell ref="D24:F24"/>
    <mergeCell ref="Z20:Z21"/>
    <mergeCell ref="Z18:Z19"/>
    <mergeCell ref="D18:F18"/>
    <mergeCell ref="M24:O24"/>
    <mergeCell ref="G24:I24"/>
    <mergeCell ref="J24:L24"/>
    <mergeCell ref="D17:F17"/>
    <mergeCell ref="G17:I17"/>
    <mergeCell ref="J17:L17"/>
    <mergeCell ref="M17:O17"/>
    <mergeCell ref="J33:L33"/>
    <mergeCell ref="D25:F25"/>
    <mergeCell ref="G26:I26"/>
    <mergeCell ref="D30:F30"/>
    <mergeCell ref="J30:L30"/>
    <mergeCell ref="G30:I30"/>
    <mergeCell ref="J27:L27"/>
    <mergeCell ref="D31:F31"/>
    <mergeCell ref="G32:I32"/>
    <mergeCell ref="AD18:AE18"/>
    <mergeCell ref="AD19:AE19"/>
    <mergeCell ref="AD4:AE4"/>
    <mergeCell ref="M30:O30"/>
    <mergeCell ref="Z23:Z24"/>
    <mergeCell ref="AE23:AF23"/>
    <mergeCell ref="Z12:Z13"/>
    <mergeCell ref="Z14:Z15"/>
    <mergeCell ref="Z16:Z17"/>
    <mergeCell ref="M14:O14"/>
  </mergeCells>
  <printOptions/>
  <pageMargins left="0.1968503937007874" right="0.1968503937007874"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tabColor indexed="13"/>
  </sheetPr>
  <dimension ref="B2:O40"/>
  <sheetViews>
    <sheetView zoomScalePageLayoutView="0" workbookViewId="0" topLeftCell="A1">
      <selection activeCell="A1" sqref="A1"/>
    </sheetView>
  </sheetViews>
  <sheetFormatPr defaultColWidth="8.796875" defaultRowHeight="14.25"/>
  <cols>
    <col min="1" max="1" width="2.59765625" style="46" customWidth="1"/>
    <col min="2" max="2" width="10.09765625" style="46" customWidth="1"/>
    <col min="3" max="3" width="13.19921875" style="46" customWidth="1"/>
    <col min="4" max="4" width="10.59765625" style="46" customWidth="1"/>
    <col min="5" max="6" width="9" style="46" customWidth="1"/>
    <col min="7" max="7" width="12" style="46" customWidth="1"/>
    <col min="8" max="8" width="9" style="46" customWidth="1"/>
    <col min="9" max="9" width="12.19921875" style="46" customWidth="1"/>
    <col min="10" max="10" width="10.5" style="46" customWidth="1"/>
    <col min="11" max="11" width="6.5" style="46" customWidth="1"/>
    <col min="12" max="12" width="6" style="46" customWidth="1"/>
    <col min="13" max="13" width="6.5" style="46" customWidth="1"/>
    <col min="14" max="14" width="6.69921875" style="46" customWidth="1"/>
    <col min="15" max="15" width="24.19921875" style="46" customWidth="1"/>
    <col min="16" max="16384" width="9" style="46" customWidth="1"/>
  </cols>
  <sheetData>
    <row r="1" ht="11.25" customHeight="1"/>
    <row r="2" spans="2:3" ht="13.5">
      <c r="B2" t="s">
        <v>242</v>
      </c>
      <c r="C2" t="s">
        <v>243</v>
      </c>
    </row>
    <row r="4" ht="13.5">
      <c r="B4" t="s">
        <v>112</v>
      </c>
    </row>
    <row r="5" ht="13.5">
      <c r="B5" s="46" t="s">
        <v>15</v>
      </c>
    </row>
    <row r="6" ht="13.5" customHeight="1">
      <c r="C6" s="47" t="s">
        <v>16</v>
      </c>
    </row>
    <row r="7" spans="2:4" ht="13.5">
      <c r="B7" s="48" t="s">
        <v>17</v>
      </c>
      <c r="C7" s="48"/>
      <c r="D7" s="48"/>
    </row>
    <row r="8" spans="2:10" ht="13.5">
      <c r="B8" s="48"/>
      <c r="C8" s="48" t="s">
        <v>18</v>
      </c>
      <c r="D8" s="48"/>
      <c r="J8" s="46" t="s">
        <v>19</v>
      </c>
    </row>
    <row r="9" spans="2:14" ht="13.5" customHeight="1" thickBot="1">
      <c r="B9" s="48" t="s">
        <v>20</v>
      </c>
      <c r="C9" s="48"/>
      <c r="D9" s="48"/>
      <c r="F9" s="46" t="s">
        <v>21</v>
      </c>
      <c r="J9" s="351"/>
      <c r="K9" s="353" t="s">
        <v>22</v>
      </c>
      <c r="L9" s="353" t="s">
        <v>23</v>
      </c>
      <c r="M9" s="353" t="s">
        <v>24</v>
      </c>
      <c r="N9" s="345" t="s">
        <v>25</v>
      </c>
    </row>
    <row r="10" spans="2:14" ht="13.5">
      <c r="B10" s="49"/>
      <c r="C10" s="50" t="s">
        <v>26</v>
      </c>
      <c r="D10" s="51" t="s">
        <v>27</v>
      </c>
      <c r="F10" s="49"/>
      <c r="G10" s="51" t="s">
        <v>28</v>
      </c>
      <c r="J10" s="352"/>
      <c r="K10" s="354"/>
      <c r="L10" s="354"/>
      <c r="M10" s="354"/>
      <c r="N10" s="346"/>
    </row>
    <row r="11" spans="2:15" ht="13.5">
      <c r="B11" s="52" t="s">
        <v>29</v>
      </c>
      <c r="C11" s="53" t="s">
        <v>30</v>
      </c>
      <c r="D11" s="54" t="s">
        <v>31</v>
      </c>
      <c r="F11" s="52" t="s">
        <v>29</v>
      </c>
      <c r="G11" s="55" t="s">
        <v>30</v>
      </c>
      <c r="J11" s="56" t="s">
        <v>32</v>
      </c>
      <c r="K11" s="56">
        <v>21</v>
      </c>
      <c r="L11" s="56">
        <v>20</v>
      </c>
      <c r="M11" s="56">
        <v>0</v>
      </c>
      <c r="N11" s="57">
        <v>10</v>
      </c>
      <c r="O11" s="46" t="s">
        <v>81</v>
      </c>
    </row>
    <row r="12" spans="2:15" ht="13.5">
      <c r="B12" s="52" t="s">
        <v>33</v>
      </c>
      <c r="C12" s="58" t="s">
        <v>34</v>
      </c>
      <c r="D12" s="54" t="s">
        <v>35</v>
      </c>
      <c r="F12" s="52" t="s">
        <v>33</v>
      </c>
      <c r="G12" s="54" t="s">
        <v>34</v>
      </c>
      <c r="J12" s="56" t="s">
        <v>36</v>
      </c>
      <c r="K12" s="59">
        <v>70</v>
      </c>
      <c r="L12" s="56">
        <f>15*4+3*3</f>
        <v>69</v>
      </c>
      <c r="M12" s="56">
        <v>1</v>
      </c>
      <c r="N12" s="57">
        <v>34</v>
      </c>
      <c r="O12" s="46" t="s">
        <v>450</v>
      </c>
    </row>
    <row r="13" spans="2:14" ht="13.5">
      <c r="B13" s="52" t="s">
        <v>37</v>
      </c>
      <c r="C13" s="347" t="s">
        <v>38</v>
      </c>
      <c r="D13" s="348"/>
      <c r="F13" s="52" t="s">
        <v>37</v>
      </c>
      <c r="G13" s="54" t="s">
        <v>39</v>
      </c>
      <c r="J13" s="56" t="s">
        <v>40</v>
      </c>
      <c r="K13" s="56">
        <v>23</v>
      </c>
      <c r="L13" s="56">
        <v>23</v>
      </c>
      <c r="M13" s="56">
        <v>0</v>
      </c>
      <c r="N13" s="57">
        <v>11</v>
      </c>
    </row>
    <row r="14" spans="2:15" ht="13.5">
      <c r="B14" s="52" t="s">
        <v>41</v>
      </c>
      <c r="C14" s="58" t="s">
        <v>42</v>
      </c>
      <c r="D14" s="54" t="s">
        <v>39</v>
      </c>
      <c r="F14" s="52" t="s">
        <v>43</v>
      </c>
      <c r="G14" s="60" t="s">
        <v>44</v>
      </c>
      <c r="J14" s="56" t="s">
        <v>45</v>
      </c>
      <c r="K14" s="56">
        <v>16</v>
      </c>
      <c r="L14" s="56">
        <v>14</v>
      </c>
      <c r="M14" s="56">
        <v>2</v>
      </c>
      <c r="N14" s="57">
        <v>7</v>
      </c>
      <c r="O14" s="46" t="s">
        <v>485</v>
      </c>
    </row>
    <row r="15" spans="2:15" ht="14.25" thickBot="1">
      <c r="B15" s="61" t="s">
        <v>46</v>
      </c>
      <c r="C15" s="349" t="s">
        <v>38</v>
      </c>
      <c r="D15" s="350"/>
      <c r="F15" s="61" t="s">
        <v>47</v>
      </c>
      <c r="G15" s="62" t="s">
        <v>48</v>
      </c>
      <c r="J15" s="56" t="s">
        <v>49</v>
      </c>
      <c r="K15" s="56">
        <v>44</v>
      </c>
      <c r="L15" s="56">
        <v>42</v>
      </c>
      <c r="M15" s="56">
        <v>1</v>
      </c>
      <c r="N15" s="57">
        <v>21</v>
      </c>
      <c r="O15" s="46" t="s">
        <v>331</v>
      </c>
    </row>
    <row r="16" spans="3:15" ht="13.5" customHeight="1">
      <c r="C16" s="46" t="s">
        <v>483</v>
      </c>
      <c r="J16" s="56" t="s">
        <v>51</v>
      </c>
      <c r="K16" s="56">
        <v>20</v>
      </c>
      <c r="L16" s="56">
        <v>17</v>
      </c>
      <c r="M16" s="56">
        <v>1</v>
      </c>
      <c r="N16" s="57">
        <v>8</v>
      </c>
      <c r="O16" s="46" t="s">
        <v>241</v>
      </c>
    </row>
    <row r="17" spans="3:14" ht="13.5">
      <c r="C17" s="46" t="s">
        <v>50</v>
      </c>
      <c r="J17" s="63" t="s">
        <v>53</v>
      </c>
      <c r="K17" s="56">
        <f>SUM(K11:K16)</f>
        <v>194</v>
      </c>
      <c r="L17" s="56">
        <f>SUM(L11:L16)</f>
        <v>185</v>
      </c>
      <c r="M17" s="56">
        <f>SUM(M11:M16)</f>
        <v>5</v>
      </c>
      <c r="N17" s="56">
        <f>SUM(N11:N16)</f>
        <v>91</v>
      </c>
    </row>
    <row r="18" ht="13.5">
      <c r="C18" s="46" t="s">
        <v>52</v>
      </c>
    </row>
    <row r="19" ht="13.5">
      <c r="C19" s="46" t="s">
        <v>54</v>
      </c>
    </row>
    <row r="20" spans="2:10" ht="13.5">
      <c r="B20" s="69" t="s">
        <v>55</v>
      </c>
      <c r="C20"/>
      <c r="D20"/>
      <c r="J20" s="46" t="s">
        <v>56</v>
      </c>
    </row>
    <row r="21" spans="2:13" ht="13.5">
      <c r="B21"/>
      <c r="C21" t="s">
        <v>57</v>
      </c>
      <c r="D21"/>
      <c r="J21" s="64"/>
      <c r="K21" s="65" t="s">
        <v>58</v>
      </c>
      <c r="L21" s="65" t="s">
        <v>59</v>
      </c>
      <c r="M21" s="65" t="s">
        <v>60</v>
      </c>
    </row>
    <row r="22" spans="2:14" ht="13.5">
      <c r="B22"/>
      <c r="C22" t="s">
        <v>61</v>
      </c>
      <c r="D22"/>
      <c r="J22" s="56" t="s">
        <v>32</v>
      </c>
      <c r="K22" s="64">
        <v>6</v>
      </c>
      <c r="L22" s="64">
        <v>5</v>
      </c>
      <c r="M22" s="64">
        <f aca="true" t="shared" si="0" ref="M22:M27">SUM(K22:L22)</f>
        <v>11</v>
      </c>
      <c r="N22" s="46" t="s">
        <v>484</v>
      </c>
    </row>
    <row r="23" spans="2:13" ht="13.5">
      <c r="B23"/>
      <c r="C23" t="s">
        <v>62</v>
      </c>
      <c r="D23"/>
      <c r="J23" s="56" t="s">
        <v>36</v>
      </c>
      <c r="K23" s="64">
        <v>18</v>
      </c>
      <c r="L23" s="64">
        <v>16</v>
      </c>
      <c r="M23" s="64">
        <f t="shared" si="0"/>
        <v>34</v>
      </c>
    </row>
    <row r="24" spans="2:13" ht="13.5">
      <c r="B24"/>
      <c r="C24" t="s">
        <v>63</v>
      </c>
      <c r="D24"/>
      <c r="J24" s="56" t="s">
        <v>40</v>
      </c>
      <c r="K24" s="64">
        <v>6</v>
      </c>
      <c r="L24" s="64">
        <v>5</v>
      </c>
      <c r="M24" s="64">
        <f t="shared" si="0"/>
        <v>11</v>
      </c>
    </row>
    <row r="25" spans="2:13" ht="13.5">
      <c r="B25"/>
      <c r="C25" t="s">
        <v>64</v>
      </c>
      <c r="D25"/>
      <c r="J25" s="56" t="s">
        <v>45</v>
      </c>
      <c r="K25" s="64">
        <v>4</v>
      </c>
      <c r="L25" s="64">
        <v>3</v>
      </c>
      <c r="M25" s="64">
        <f t="shared" si="0"/>
        <v>7</v>
      </c>
    </row>
    <row r="26" spans="2:13" ht="13.5">
      <c r="B26"/>
      <c r="C26"/>
      <c r="D26"/>
      <c r="J26" s="56" t="s">
        <v>49</v>
      </c>
      <c r="K26" s="64">
        <v>11</v>
      </c>
      <c r="L26" s="64">
        <v>10</v>
      </c>
      <c r="M26" s="64">
        <f t="shared" si="0"/>
        <v>21</v>
      </c>
    </row>
    <row r="27" spans="2:13" ht="13.5">
      <c r="B27" t="s">
        <v>65</v>
      </c>
      <c r="C27"/>
      <c r="D27"/>
      <c r="J27" s="56" t="s">
        <v>51</v>
      </c>
      <c r="K27" s="64">
        <v>5</v>
      </c>
      <c r="L27" s="64">
        <v>3</v>
      </c>
      <c r="M27" s="64">
        <f t="shared" si="0"/>
        <v>8</v>
      </c>
    </row>
    <row r="28" spans="2:13" ht="13.5">
      <c r="B28" s="70" t="s">
        <v>68</v>
      </c>
      <c r="C28"/>
      <c r="D28"/>
      <c r="J28" s="65" t="s">
        <v>66</v>
      </c>
      <c r="K28" s="64">
        <f>SUM(K22:K27)</f>
        <v>50</v>
      </c>
      <c r="L28" s="64">
        <f>SUM(L22:L27)</f>
        <v>42</v>
      </c>
      <c r="M28" s="64">
        <f>SUM(M22:M27)</f>
        <v>92</v>
      </c>
    </row>
    <row r="29" spans="2:4" ht="13.5">
      <c r="B29" s="70" t="s">
        <v>67</v>
      </c>
      <c r="C29" s="71"/>
      <c r="D29"/>
    </row>
    <row r="30" spans="2:4" ht="13.5">
      <c r="B30" s="70" t="s">
        <v>69</v>
      </c>
      <c r="C30" s="72"/>
      <c r="D30" s="70"/>
    </row>
    <row r="31" spans="2:11" ht="13.5">
      <c r="B31" s="70"/>
      <c r="C31" s="72" t="s">
        <v>70</v>
      </c>
      <c r="D31" s="70"/>
      <c r="J31" s="67" t="s">
        <v>80</v>
      </c>
      <c r="K31" s="66"/>
    </row>
    <row r="32" spans="2:4" ht="13.5">
      <c r="B32" s="70"/>
      <c r="C32" s="73" t="s">
        <v>71</v>
      </c>
      <c r="D32" s="70"/>
    </row>
    <row r="33" spans="2:4" ht="13.5">
      <c r="B33" s="70"/>
      <c r="C33" s="73" t="s">
        <v>72</v>
      </c>
      <c r="D33" s="70"/>
    </row>
    <row r="34" spans="2:4" ht="13.5">
      <c r="B34" s="70"/>
      <c r="C34" s="73" t="s">
        <v>73</v>
      </c>
      <c r="D34" s="70"/>
    </row>
    <row r="35" spans="2:4" ht="13.5">
      <c r="B35" s="70"/>
      <c r="C35" s="73" t="s">
        <v>74</v>
      </c>
      <c r="D35" s="70"/>
    </row>
    <row r="36" spans="2:4" ht="13.5">
      <c r="B36" s="70"/>
      <c r="C36" s="73" t="s">
        <v>75</v>
      </c>
      <c r="D36" s="70"/>
    </row>
    <row r="40" ht="13.5">
      <c r="C40" s="68"/>
    </row>
  </sheetData>
  <sheetProtection/>
  <mergeCells count="7">
    <mergeCell ref="N9:N10"/>
    <mergeCell ref="C13:D13"/>
    <mergeCell ref="C15:D15"/>
    <mergeCell ref="J9:J10"/>
    <mergeCell ref="K9:K10"/>
    <mergeCell ref="L9:L10"/>
    <mergeCell ref="M9:M10"/>
  </mergeCell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岩本健治</dc:creator>
  <cp:keywords/>
  <dc:description/>
  <cp:lastModifiedBy>岩本健治</cp:lastModifiedBy>
  <cp:lastPrinted>2009-08-27T00:11:28Z</cp:lastPrinted>
  <dcterms:created xsi:type="dcterms:W3CDTF">2009-08-21T05:41:19Z</dcterms:created>
  <dcterms:modified xsi:type="dcterms:W3CDTF">2012-08-29T02:59:16Z</dcterms:modified>
  <cp:category/>
  <cp:version/>
  <cp:contentType/>
  <cp:contentStatus/>
</cp:coreProperties>
</file>