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87" activeTab="0"/>
  </bookViews>
  <sheets>
    <sheet name="川崎地区" sheetId="1" r:id="rId1"/>
    <sheet name="横浜地区" sheetId="2" r:id="rId2"/>
    <sheet name="湘南地区" sheetId="3" r:id="rId3"/>
    <sheet name="横須賀地区" sheetId="4" r:id="rId4"/>
    <sheet name="北相地区" sheetId="5" r:id="rId5"/>
    <sheet name="西湘地区" sheetId="6" r:id="rId6"/>
  </sheets>
  <definedNames/>
  <calcPr fullCalcOnLoad="1"/>
</workbook>
</file>

<file path=xl/sharedStrings.xml><?xml version="1.0" encoding="utf-8"?>
<sst xmlns="http://schemas.openxmlformats.org/spreadsheetml/2006/main" count="1097" uniqueCount="319">
  <si>
    <t>勝点</t>
  </si>
  <si>
    <t>順位</t>
  </si>
  <si>
    <t>－</t>
  </si>
  <si>
    <t>得失</t>
  </si>
  <si>
    <t>勝</t>
  </si>
  <si>
    <t>負</t>
  </si>
  <si>
    <t>引分</t>
  </si>
  <si>
    <t>藤嶺藤沢</t>
  </si>
  <si>
    <t>鶴　　嶺</t>
  </si>
  <si>
    <t>湘南工大附</t>
  </si>
  <si>
    <t>津久井浜</t>
  </si>
  <si>
    <t>横須賀大津</t>
  </si>
  <si>
    <t>県横須賀</t>
  </si>
  <si>
    <t>横須賀学院</t>
  </si>
  <si>
    <t>津久井浜高</t>
  </si>
  <si>
    <t>立花学園大井</t>
  </si>
  <si>
    <t>平塚学園湘南</t>
  </si>
  <si>
    <t>立花学園</t>
  </si>
  <si>
    <t>西　　湘</t>
  </si>
  <si>
    <t>平塚学園</t>
  </si>
  <si>
    <t>吉田島総合</t>
  </si>
  <si>
    <t>旭　　丘</t>
  </si>
  <si>
    <t>足　　柄</t>
  </si>
  <si>
    <t>平塚江南</t>
  </si>
  <si>
    <t>小 田 原</t>
  </si>
  <si>
    <t>柏木学園</t>
  </si>
  <si>
    <t>秦野総合</t>
  </si>
  <si>
    <t>大 和 東</t>
  </si>
  <si>
    <t>大 和 南</t>
  </si>
  <si>
    <t>大和引地台球場</t>
  </si>
  <si>
    <t>桐蔭学園高</t>
  </si>
  <si>
    <t>Ａ</t>
  </si>
  <si>
    <t>武相高</t>
  </si>
  <si>
    <t>武　　相</t>
  </si>
  <si>
    <t>－</t>
  </si>
  <si>
    <t>関東六浦</t>
  </si>
  <si>
    <t>－</t>
  </si>
  <si>
    <t>横浜清陵総合</t>
  </si>
  <si>
    <t>慶應義塾</t>
  </si>
  <si>
    <t>横浜桜陽</t>
  </si>
  <si>
    <t>横浜創学館</t>
  </si>
  <si>
    <t>桐蔭学園</t>
  </si>
  <si>
    <t>横浜隼人</t>
  </si>
  <si>
    <t>南</t>
  </si>
  <si>
    <t>希望ヶ丘</t>
  </si>
  <si>
    <t>日　　大</t>
  </si>
  <si>
    <t>横浜商大</t>
  </si>
  <si>
    <t>川　　和</t>
  </si>
  <si>
    <t>鶴見大附</t>
  </si>
  <si>
    <t>横浜商業</t>
  </si>
  <si>
    <t>戸　　塚</t>
  </si>
  <si>
    <t>永　　谷</t>
  </si>
  <si>
    <t>金沢総合</t>
  </si>
  <si>
    <t>－</t>
  </si>
  <si>
    <t>県 商 工</t>
  </si>
  <si>
    <t>上 矢 部</t>
  </si>
  <si>
    <t>保土ヶ谷</t>
  </si>
  <si>
    <t>金　　井</t>
  </si>
  <si>
    <t>東</t>
  </si>
  <si>
    <t>新　　栄</t>
  </si>
  <si>
    <t>瀬　　谷</t>
  </si>
  <si>
    <t>柏　　陽</t>
  </si>
  <si>
    <t>横浜立野</t>
  </si>
  <si>
    <t>港　　北</t>
  </si>
  <si>
    <t>城　　郷</t>
  </si>
  <si>
    <t>関東学院</t>
  </si>
  <si>
    <t>新　　羽</t>
  </si>
  <si>
    <t>旭</t>
  </si>
  <si>
    <t>浅　　野</t>
  </si>
  <si>
    <t>森村学園</t>
  </si>
  <si>
    <t>金　　沢</t>
  </si>
  <si>
    <t>光　　陵</t>
  </si>
  <si>
    <t>サレジオ</t>
  </si>
  <si>
    <t>横浜南陵</t>
  </si>
  <si>
    <t>横浜平沼・湘南学園</t>
  </si>
  <si>
    <t>瀬 谷 西</t>
  </si>
  <si>
    <t>橘 学 苑</t>
  </si>
  <si>
    <t>岸　　根</t>
  </si>
  <si>
    <t>横浜学園</t>
  </si>
  <si>
    <t>舞　　岡</t>
  </si>
  <si>
    <t>横浜翠嵐</t>
  </si>
  <si>
    <t>山手学院</t>
  </si>
  <si>
    <t>桜　　丘</t>
  </si>
  <si>
    <t>横浜翠陵</t>
  </si>
  <si>
    <t>横 浜 栄</t>
  </si>
  <si>
    <t>秀　　英</t>
  </si>
  <si>
    <t>横浜緑ヶ丘</t>
  </si>
  <si>
    <t>横浜ｻｲｴﾝｽﾌﾛﾝﾃｨｱ</t>
  </si>
  <si>
    <t>磯　　子</t>
  </si>
  <si>
    <t>元 石 川</t>
  </si>
  <si>
    <t>鶴　　見</t>
  </si>
  <si>
    <t>白　　山</t>
  </si>
  <si>
    <t>釜 利 谷</t>
  </si>
  <si>
    <t>田　　奈</t>
  </si>
  <si>
    <t>横浜旭陵</t>
  </si>
  <si>
    <t>磯子工業</t>
  </si>
  <si>
    <t>荏　　田</t>
  </si>
  <si>
    <t>氷 取 沢</t>
  </si>
  <si>
    <t>松　　陽</t>
  </si>
  <si>
    <t>霧 が 丘</t>
  </si>
  <si>
    <t>市 ヶ 尾</t>
  </si>
  <si>
    <t>神奈川大附</t>
  </si>
  <si>
    <t>Ｂ</t>
  </si>
  <si>
    <t>横浜清陵総合高</t>
  </si>
  <si>
    <t>－</t>
  </si>
  <si>
    <t>Ｃ</t>
  </si>
  <si>
    <t>慶應義塾高</t>
  </si>
  <si>
    <t>－</t>
  </si>
  <si>
    <t>Ｄ</t>
  </si>
  <si>
    <t>横浜桜陽高</t>
  </si>
  <si>
    <t>Ｅ</t>
  </si>
  <si>
    <t>横浜創学館釜利谷</t>
  </si>
  <si>
    <t>Ｆ</t>
  </si>
  <si>
    <t>Ｇ</t>
  </si>
  <si>
    <t>横浜隼人高</t>
  </si>
  <si>
    <t>Ｈ</t>
  </si>
  <si>
    <t>南高</t>
  </si>
  <si>
    <t>－</t>
  </si>
  <si>
    <t>Ｉ</t>
  </si>
  <si>
    <t>神奈川工高</t>
  </si>
  <si>
    <t>神奈川工</t>
  </si>
  <si>
    <t>－</t>
  </si>
  <si>
    <t>Ｊ</t>
  </si>
  <si>
    <t>希望ヶ丘高</t>
  </si>
  <si>
    <t>－</t>
  </si>
  <si>
    <t>Ｋ</t>
  </si>
  <si>
    <t>日大高</t>
  </si>
  <si>
    <t>－</t>
  </si>
  <si>
    <t>Ｌ</t>
  </si>
  <si>
    <t>横浜商大高</t>
  </si>
  <si>
    <t>－</t>
  </si>
  <si>
    <t>Ｍ</t>
  </si>
  <si>
    <t>川和高</t>
  </si>
  <si>
    <t>－</t>
  </si>
  <si>
    <t>Ｎ</t>
  </si>
  <si>
    <t>鶴見大獅子ヶ谷</t>
  </si>
  <si>
    <t>－</t>
  </si>
  <si>
    <t>Ｏ</t>
  </si>
  <si>
    <t>横浜商高</t>
  </si>
  <si>
    <t>－</t>
  </si>
  <si>
    <t>Ｐ</t>
  </si>
  <si>
    <t>戸塚高</t>
  </si>
  <si>
    <t>－</t>
  </si>
  <si>
    <t>Ｑ</t>
  </si>
  <si>
    <t>永谷高</t>
  </si>
  <si>
    <t>－</t>
  </si>
  <si>
    <t>２０１３年度</t>
  </si>
  <si>
    <r>
      <t>湘 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台</t>
    </r>
  </si>
  <si>
    <t>－</t>
  </si>
  <si>
    <t>茅ヶ崎西浜</t>
  </si>
  <si>
    <t>－</t>
  </si>
  <si>
    <t>鎌倉学園</t>
  </si>
  <si>
    <t>－</t>
  </si>
  <si>
    <t>大　　船</t>
  </si>
  <si>
    <t>Ｂ</t>
  </si>
  <si>
    <t>日大藤沢</t>
  </si>
  <si>
    <t>－</t>
  </si>
  <si>
    <t>七里ガ浜</t>
  </si>
  <si>
    <t>深　　沢</t>
  </si>
  <si>
    <t>Ｃ</t>
  </si>
  <si>
    <t>藤沢八部球場</t>
  </si>
  <si>
    <t>茅 ヶ 崎</t>
  </si>
  <si>
    <t>藤沢総合</t>
  </si>
  <si>
    <t>－</t>
  </si>
  <si>
    <t>－</t>
  </si>
  <si>
    <r>
      <t>藤 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西</t>
    </r>
  </si>
  <si>
    <t>Ｄ</t>
  </si>
  <si>
    <t>茅ヶ崎北陵</t>
  </si>
  <si>
    <t>－</t>
  </si>
  <si>
    <t>湘　　南</t>
  </si>
  <si>
    <t>藤沢清流</t>
  </si>
  <si>
    <t>慶應藤沢</t>
  </si>
  <si>
    <t>Ｅ</t>
  </si>
  <si>
    <t>藤沢翔陵</t>
  </si>
  <si>
    <t>藤沢工科</t>
  </si>
  <si>
    <t>－</t>
  </si>
  <si>
    <t>寒　　川</t>
  </si>
  <si>
    <t>Ｆ</t>
  </si>
  <si>
    <t>鎌　　倉</t>
  </si>
  <si>
    <t>アレセイア</t>
  </si>
  <si>
    <t>秋季湘南地区予選対戦表　県大会出場　　１１校</t>
  </si>
  <si>
    <t>茅ヶ崎北陵高</t>
  </si>
  <si>
    <t>日大藤沢高</t>
  </si>
  <si>
    <t>湘南台高</t>
  </si>
  <si>
    <t>藤沢翔陵高</t>
  </si>
  <si>
    <t>小田原球場</t>
  </si>
  <si>
    <t>南足柄球場</t>
  </si>
  <si>
    <t>小田原城北工</t>
  </si>
  <si>
    <t>山　　北</t>
  </si>
  <si>
    <t>大　　磯</t>
  </si>
  <si>
    <t>Ｂ</t>
  </si>
  <si>
    <t>二　　宮</t>
  </si>
  <si>
    <t>相　　洋</t>
  </si>
  <si>
    <t>高浜・平塚農</t>
  </si>
  <si>
    <t>－</t>
  </si>
  <si>
    <t>Ｄ</t>
  </si>
  <si>
    <t>平塚湘風</t>
  </si>
  <si>
    <t>－</t>
  </si>
  <si>
    <t>Ｅ</t>
  </si>
  <si>
    <t>平塚工科</t>
  </si>
  <si>
    <t>秋季西湘地区予選対戦表 　県大会出場　　８校</t>
  </si>
  <si>
    <t>秋季横須賀地区予選対戦表　県大会出場　　７校</t>
  </si>
  <si>
    <t>三浦学苑高</t>
  </si>
  <si>
    <t>三浦学苑</t>
  </si>
  <si>
    <t>－</t>
  </si>
  <si>
    <t>横須賀工</t>
  </si>
  <si>
    <t>Ｂ</t>
  </si>
  <si>
    <t>横須賀明光・
川崎総合科学</t>
  </si>
  <si>
    <t>－</t>
  </si>
  <si>
    <t>大　　楠</t>
  </si>
  <si>
    <t>逗子開成</t>
  </si>
  <si>
    <t>追　　浜</t>
  </si>
  <si>
    <t>逗　　子</t>
  </si>
  <si>
    <t>逗　　葉</t>
  </si>
  <si>
    <t>Ｄ</t>
  </si>
  <si>
    <t>湘南学院高</t>
  </si>
  <si>
    <t>湘南学院</t>
  </si>
  <si>
    <t>－</t>
  </si>
  <si>
    <t>横須賀総合</t>
  </si>
  <si>
    <t>三浦臨海</t>
  </si>
  <si>
    <t>横須賀明光高</t>
  </si>
  <si>
    <t>秋季北相地区予選対戦表　県大会出場 　２０校</t>
  </si>
  <si>
    <t>大和高</t>
  </si>
  <si>
    <t>大　　和</t>
  </si>
  <si>
    <t>座間総合</t>
  </si>
  <si>
    <t>向　　上</t>
  </si>
  <si>
    <r>
      <t>厚 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東</t>
    </r>
  </si>
  <si>
    <t>－</t>
  </si>
  <si>
    <t>Ｂ</t>
  </si>
  <si>
    <t>光明相模原下溝</t>
  </si>
  <si>
    <t>光明相模原</t>
  </si>
  <si>
    <t>－</t>
  </si>
  <si>
    <t>相模原総合</t>
  </si>
  <si>
    <t>大 和 西</t>
  </si>
  <si>
    <t>愛川高</t>
  </si>
  <si>
    <t>愛　　川</t>
  </si>
  <si>
    <t>相模向陽館</t>
  </si>
  <si>
    <t>橋　　本</t>
  </si>
  <si>
    <t>Ｄ</t>
  </si>
  <si>
    <t>厚木玉川球場</t>
  </si>
  <si>
    <t>厚　　木</t>
  </si>
  <si>
    <t>相模原青陵</t>
  </si>
  <si>
    <t>－</t>
  </si>
  <si>
    <t>弥　　栄</t>
  </si>
  <si>
    <t>綾　　瀬</t>
  </si>
  <si>
    <t>Ｅ</t>
  </si>
  <si>
    <t>東海大相模高</t>
  </si>
  <si>
    <t>東海大相模</t>
  </si>
  <si>
    <r>
      <t>厚 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北</t>
    </r>
  </si>
  <si>
    <t>渕 野 辺</t>
  </si>
  <si>
    <t>秦　　野</t>
  </si>
  <si>
    <t>Ｆ</t>
  </si>
  <si>
    <t>相模田名高</t>
  </si>
  <si>
    <t>相模田名</t>
  </si>
  <si>
    <r>
      <t>伊 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原</t>
    </r>
  </si>
  <si>
    <t>秦野曽屋</t>
  </si>
  <si>
    <t>Ｇ</t>
  </si>
  <si>
    <t>有　　馬</t>
  </si>
  <si>
    <t>神奈川総合産業</t>
  </si>
  <si>
    <r>
      <t>厚 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西</t>
    </r>
  </si>
  <si>
    <t>麻溝台高</t>
  </si>
  <si>
    <r>
      <t>麻 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台</t>
    </r>
  </si>
  <si>
    <t>相模原中等</t>
  </si>
  <si>
    <t>－</t>
  </si>
  <si>
    <r>
      <t>上 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南</t>
    </r>
  </si>
  <si>
    <t>－</t>
  </si>
  <si>
    <r>
      <t>海 老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名</t>
    </r>
  </si>
  <si>
    <t>Ⅰ</t>
  </si>
  <si>
    <t>中央農業高</t>
  </si>
  <si>
    <t>中央農業</t>
  </si>
  <si>
    <t>相　　原</t>
  </si>
  <si>
    <t>Ｊ</t>
  </si>
  <si>
    <t>綾 瀬 西</t>
  </si>
  <si>
    <r>
      <t>伊 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田</t>
    </r>
  </si>
  <si>
    <t>－</t>
  </si>
  <si>
    <r>
      <t>上 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間</t>
    </r>
  </si>
  <si>
    <t>Ｋ</t>
  </si>
  <si>
    <t>座間高</t>
  </si>
  <si>
    <t>座　　間</t>
  </si>
  <si>
    <t>上　　溝</t>
  </si>
  <si>
    <t>秋季川崎地区予選対戦表　県大会出場　１０校</t>
  </si>
  <si>
    <t>等々力球場</t>
  </si>
  <si>
    <t>生　　田</t>
  </si>
  <si>
    <t>菅</t>
  </si>
  <si>
    <r>
      <t>市 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崎</t>
    </r>
  </si>
  <si>
    <r>
      <t>川 崎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北</t>
    </r>
  </si>
  <si>
    <t>多摩高</t>
  </si>
  <si>
    <t>多　　摩</t>
  </si>
  <si>
    <t>－</t>
  </si>
  <si>
    <t>向の岡工</t>
  </si>
  <si>
    <t>高　　津</t>
  </si>
  <si>
    <t>新　　城</t>
  </si>
  <si>
    <t>住吉高</t>
  </si>
  <si>
    <t>住　　吉</t>
  </si>
  <si>
    <r>
      <t>生 田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東</t>
    </r>
  </si>
  <si>
    <t>川崎商・鶴見総合</t>
  </si>
  <si>
    <t>橘</t>
  </si>
  <si>
    <t>Ｄ</t>
  </si>
  <si>
    <t>桐光学園高</t>
  </si>
  <si>
    <t>桐光学園</t>
  </si>
  <si>
    <r>
      <t>県 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崎</t>
    </r>
  </si>
  <si>
    <t>川崎工科</t>
  </si>
  <si>
    <r>
      <t>法 政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二</t>
    </r>
  </si>
  <si>
    <t>Ｅ</t>
  </si>
  <si>
    <t>大師高</t>
  </si>
  <si>
    <t>大　　師</t>
  </si>
  <si>
    <t>麻生総合</t>
  </si>
  <si>
    <t>麻　　生</t>
  </si>
  <si>
    <r>
      <t>百 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丘</t>
    </r>
  </si>
  <si>
    <t>２０１３年度</t>
  </si>
  <si>
    <t>城　　山</t>
  </si>
  <si>
    <r>
      <t>秋季横浜地区予選対戦表　県大会出場　３３校＋横浜高校(</t>
    </r>
    <r>
      <rPr>
        <sz val="11"/>
        <rFont val="ＭＳ 明朝"/>
        <family val="1"/>
      </rPr>
      <t>推薦出場</t>
    </r>
    <r>
      <rPr>
        <sz val="14"/>
        <rFont val="ＭＳ 明朝"/>
        <family val="1"/>
      </rPr>
      <t>)</t>
    </r>
  </si>
  <si>
    <t>不戦勝</t>
  </si>
  <si>
    <t>不戦敗</t>
  </si>
  <si>
    <t>県相模原</t>
  </si>
  <si>
    <t>星槎国際湘南</t>
  </si>
  <si>
    <r>
      <t>Ｉ・Ｊ代表決定戦　中央農業2－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上鶴間</t>
    </r>
  </si>
  <si>
    <r>
      <t>Ｅ・Ｆブロック代表決定戦</t>
    </r>
    <r>
      <rPr>
        <sz val="11"/>
        <rFont val="ＭＳ 明朝"/>
        <family val="1"/>
      </rPr>
      <t>　藤嶺藤沢12－0アレセイア</t>
    </r>
  </si>
  <si>
    <r>
      <t>Ｃ・Ｄ代表決定戦 　星槎国際湘南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－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平塚江南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</si>
</sst>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_"/>
  </numFmts>
  <fonts count="31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dotted"/>
    </border>
    <border diagonalDown="1">
      <left>
        <color indexed="63"/>
      </left>
      <right>
        <color indexed="63"/>
      </right>
      <top style="thin"/>
      <bottom style="thin"/>
      <diagonal style="dotted"/>
    </border>
    <border diagonalDown="1">
      <left>
        <color indexed="63"/>
      </left>
      <right style="thin"/>
      <top style="thin"/>
      <bottom style="thin"/>
      <diagonal style="dotted"/>
    </border>
    <border diagonalDown="1">
      <left style="thin"/>
      <right>
        <color indexed="63"/>
      </right>
      <top style="thin"/>
      <bottom style="medium"/>
      <diagonal style="dotted"/>
    </border>
    <border diagonalDown="1">
      <left>
        <color indexed="63"/>
      </left>
      <right>
        <color indexed="63"/>
      </right>
      <top style="thin"/>
      <bottom style="medium"/>
      <diagonal style="dotted"/>
    </border>
    <border diagonalDown="1">
      <left>
        <color indexed="63"/>
      </left>
      <right style="double"/>
      <top style="thin"/>
      <bottom style="medium"/>
      <diagonal style="dotted"/>
    </border>
    <border diagonalDown="1">
      <left style="double"/>
      <right>
        <color indexed="63"/>
      </right>
      <top style="double"/>
      <bottom style="thin"/>
      <diagonal style="dotted"/>
    </border>
    <border diagonalDown="1">
      <left>
        <color indexed="63"/>
      </left>
      <right>
        <color indexed="63"/>
      </right>
      <top style="double"/>
      <bottom style="thin"/>
      <diagonal style="dotted"/>
    </border>
    <border diagonalDown="1">
      <left>
        <color indexed="63"/>
      </left>
      <right style="thin"/>
      <top style="double"/>
      <bottom style="thin"/>
      <diagonal style="dotted"/>
    </border>
    <border>
      <left style="double"/>
      <right>
        <color indexed="63"/>
      </right>
      <top style="dotted"/>
      <bottom style="dotted"/>
    </border>
    <border diagonalDown="1">
      <left>
        <color indexed="63"/>
      </left>
      <right style="thin"/>
      <top style="thin"/>
      <bottom style="medium"/>
      <diagonal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1" borderId="46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0" fillId="21" borderId="60" xfId="0" applyFont="1" applyFill="1" applyBorder="1" applyAlignment="1">
      <alignment horizontal="center" vertical="center"/>
    </xf>
    <xf numFmtId="0" fontId="0" fillId="21" borderId="61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X3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21" customWidth="1"/>
    <col min="2" max="2" width="3.69921875" style="21" customWidth="1"/>
    <col min="3" max="3" width="12.69921875" style="21" customWidth="1"/>
    <col min="4" max="17" width="4.59765625" style="46" customWidth="1"/>
    <col min="18" max="21" width="5.09765625" style="46" hidden="1" customWidth="1"/>
    <col min="22" max="22" width="5.09765625" style="21" hidden="1" customWidth="1"/>
    <col min="23" max="23" width="5.09765625" style="22" hidden="1" customWidth="1"/>
    <col min="24" max="24" width="4.59765625" style="22" customWidth="1"/>
    <col min="25" max="16384" width="9" style="21" customWidth="1"/>
  </cols>
  <sheetData>
    <row r="1" spans="2:21" ht="18" customHeight="1">
      <c r="B1" s="1" t="s">
        <v>309</v>
      </c>
      <c r="C1" s="1"/>
      <c r="D1" s="2" t="s">
        <v>280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3"/>
      <c r="R1" s="3"/>
      <c r="S1" s="3"/>
      <c r="T1" s="3"/>
      <c r="U1" s="3"/>
    </row>
    <row r="2" spans="3:21" ht="18" customHeight="1" thickBot="1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</row>
    <row r="3" spans="2:24" ht="14.25" thickBot="1">
      <c r="B3" s="6" t="s">
        <v>31</v>
      </c>
      <c r="C3" s="58" t="s">
        <v>281</v>
      </c>
      <c r="D3" s="81" t="str">
        <f>B4</f>
        <v>生　　田</v>
      </c>
      <c r="E3" s="82"/>
      <c r="F3" s="83"/>
      <c r="G3" s="81" t="str">
        <f>B5</f>
        <v>菅</v>
      </c>
      <c r="H3" s="82"/>
      <c r="I3" s="83"/>
      <c r="J3" s="81" t="str">
        <f>B6</f>
        <v>市 川 崎</v>
      </c>
      <c r="K3" s="82"/>
      <c r="L3" s="83"/>
      <c r="M3" s="81" t="str">
        <f>B7</f>
        <v>川 崎 北</v>
      </c>
      <c r="N3" s="82"/>
      <c r="O3" s="83"/>
      <c r="P3" s="23" t="s">
        <v>0</v>
      </c>
      <c r="Q3" s="23" t="s">
        <v>3</v>
      </c>
      <c r="R3" s="24" t="s">
        <v>4</v>
      </c>
      <c r="S3" s="24" t="s">
        <v>5</v>
      </c>
      <c r="T3" s="24" t="s">
        <v>6</v>
      </c>
      <c r="U3" s="24"/>
      <c r="V3" s="24"/>
      <c r="W3" s="25"/>
      <c r="X3" s="26" t="s">
        <v>1</v>
      </c>
    </row>
    <row r="4" spans="1:24" ht="14.25" thickTop="1">
      <c r="A4" s="21">
        <v>1</v>
      </c>
      <c r="B4" s="70" t="s">
        <v>282</v>
      </c>
      <c r="C4" s="71"/>
      <c r="D4" s="90"/>
      <c r="E4" s="91"/>
      <c r="F4" s="92"/>
      <c r="G4" s="28">
        <v>7</v>
      </c>
      <c r="H4" s="29" t="s">
        <v>36</v>
      </c>
      <c r="I4" s="30">
        <v>5</v>
      </c>
      <c r="J4" s="28">
        <v>3</v>
      </c>
      <c r="K4" s="29" t="s">
        <v>36</v>
      </c>
      <c r="L4" s="30">
        <v>4</v>
      </c>
      <c r="M4" s="28">
        <v>3</v>
      </c>
      <c r="N4" s="29" t="s">
        <v>36</v>
      </c>
      <c r="O4" s="31">
        <v>5</v>
      </c>
      <c r="P4" s="32">
        <f>R4*3+T4</f>
        <v>3</v>
      </c>
      <c r="Q4" s="32">
        <f>(G4+J4+M4)-(I4+L4+O4)</f>
        <v>-1</v>
      </c>
      <c r="R4" s="31">
        <f>COUNTIF(U4:W4,"A")</f>
        <v>1</v>
      </c>
      <c r="S4" s="31">
        <f>COUNTIF(U4:W4,"C")</f>
        <v>2</v>
      </c>
      <c r="T4" s="31">
        <f>COUNTIF(U4:W4,"B")</f>
        <v>0</v>
      </c>
      <c r="U4" s="32" t="str">
        <f>IF(G4="","",IF(G4&gt;I4,"A",IF(G4=I4,"B","C")))</f>
        <v>A</v>
      </c>
      <c r="V4" s="32" t="str">
        <f>IF(J4="","",IF(J4&gt;L4,"A",IF(J4=L4,"B","C")))</f>
        <v>C</v>
      </c>
      <c r="W4" s="33" t="str">
        <f>IF(M4="","",IF(M4&gt;O4,"A",IF(M4=O4,"B","C")))</f>
        <v>C</v>
      </c>
      <c r="X4" s="34">
        <v>3</v>
      </c>
    </row>
    <row r="5" spans="1:24" ht="13.5">
      <c r="A5" s="21">
        <v>2</v>
      </c>
      <c r="B5" s="70" t="s">
        <v>283</v>
      </c>
      <c r="C5" s="71"/>
      <c r="D5" s="35">
        <v>5</v>
      </c>
      <c r="E5" s="12" t="s">
        <v>36</v>
      </c>
      <c r="F5" s="36">
        <v>7</v>
      </c>
      <c r="G5" s="84"/>
      <c r="H5" s="85"/>
      <c r="I5" s="86"/>
      <c r="J5" s="37">
        <v>3</v>
      </c>
      <c r="K5" s="12" t="s">
        <v>36</v>
      </c>
      <c r="L5" s="36">
        <v>7</v>
      </c>
      <c r="M5" s="37">
        <v>0</v>
      </c>
      <c r="N5" s="12" t="s">
        <v>36</v>
      </c>
      <c r="O5" s="27">
        <v>15</v>
      </c>
      <c r="P5" s="38">
        <f>R5*3+T5</f>
        <v>0</v>
      </c>
      <c r="Q5" s="38">
        <f>(D5+J5+M5)-(F5+L5+O5)</f>
        <v>-21</v>
      </c>
      <c r="R5" s="27">
        <f>COUNTIF(U5:W5,"A")</f>
        <v>0</v>
      </c>
      <c r="S5" s="27">
        <f>COUNTIF(U5:W5,"C")</f>
        <v>3</v>
      </c>
      <c r="T5" s="27">
        <f>COUNTIF(U5:W5,"B")</f>
        <v>0</v>
      </c>
      <c r="U5" s="38" t="str">
        <f>IF(D5="","",IF(D5&gt;F5,"A",IF(D5=F5,"B","C")))</f>
        <v>C</v>
      </c>
      <c r="V5" s="38" t="str">
        <f>IF(J5="","",IF(J5&gt;L5,"A",IF(J5=L5,"B","C")))</f>
        <v>C</v>
      </c>
      <c r="W5" s="13" t="str">
        <f>IF(M5="","",IF(M5&gt;O5,"A",IF(M5=O5,"B","C")))</f>
        <v>C</v>
      </c>
      <c r="X5" s="39">
        <v>4</v>
      </c>
    </row>
    <row r="6" spans="1:24" ht="13.5">
      <c r="A6" s="21">
        <v>3</v>
      </c>
      <c r="B6" s="68" t="s">
        <v>284</v>
      </c>
      <c r="C6" s="69"/>
      <c r="D6" s="35">
        <v>4</v>
      </c>
      <c r="E6" s="12" t="s">
        <v>2</v>
      </c>
      <c r="F6" s="36">
        <v>3</v>
      </c>
      <c r="G6" s="37">
        <v>7</v>
      </c>
      <c r="H6" s="12" t="s">
        <v>2</v>
      </c>
      <c r="I6" s="36">
        <v>3</v>
      </c>
      <c r="J6" s="84"/>
      <c r="K6" s="85"/>
      <c r="L6" s="86"/>
      <c r="M6" s="37">
        <v>1</v>
      </c>
      <c r="N6" s="12" t="s">
        <v>2</v>
      </c>
      <c r="O6" s="27">
        <v>3</v>
      </c>
      <c r="P6" s="38">
        <f>R6*3+T6</f>
        <v>6</v>
      </c>
      <c r="Q6" s="38">
        <f>(D6+G6+M6)-(F6+I6+O6)</f>
        <v>3</v>
      </c>
      <c r="R6" s="27">
        <f>COUNTIF(U6:W6,"A")</f>
        <v>2</v>
      </c>
      <c r="S6" s="27">
        <f>COUNTIF(U6:W6,"C")</f>
        <v>1</v>
      </c>
      <c r="T6" s="27">
        <f>COUNTIF(U6:W6,"B")</f>
        <v>0</v>
      </c>
      <c r="U6" s="38" t="str">
        <f>IF(D6="","",IF(D6&gt;F6,"A",IF(D6=F6,"B","C")))</f>
        <v>A</v>
      </c>
      <c r="V6" s="38" t="str">
        <f>IF(G6="","",IF(G6&gt;I6,"A",IF(G6=I6,"B","C")))</f>
        <v>A</v>
      </c>
      <c r="W6" s="13" t="str">
        <f>IF(M6="","",IF(M6&gt;O6,"A",IF(M6=O6,"B","C")))</f>
        <v>C</v>
      </c>
      <c r="X6" s="39">
        <v>2</v>
      </c>
    </row>
    <row r="7" spans="1:24" ht="14.25" thickBot="1">
      <c r="A7" s="21">
        <v>4</v>
      </c>
      <c r="B7" s="72" t="s">
        <v>285</v>
      </c>
      <c r="C7" s="73"/>
      <c r="D7" s="41">
        <v>5</v>
      </c>
      <c r="E7" s="14" t="s">
        <v>2</v>
      </c>
      <c r="F7" s="42">
        <v>3</v>
      </c>
      <c r="G7" s="43">
        <v>15</v>
      </c>
      <c r="H7" s="14" t="s">
        <v>2</v>
      </c>
      <c r="I7" s="42">
        <v>0</v>
      </c>
      <c r="J7" s="43">
        <v>3</v>
      </c>
      <c r="K7" s="14" t="s">
        <v>2</v>
      </c>
      <c r="L7" s="42">
        <v>1</v>
      </c>
      <c r="M7" s="87"/>
      <c r="N7" s="88"/>
      <c r="O7" s="89"/>
      <c r="P7" s="44">
        <f>R7*3+T7</f>
        <v>9</v>
      </c>
      <c r="Q7" s="44">
        <f>(D7+G7+J7)-(F7+I7+L7)</f>
        <v>19</v>
      </c>
      <c r="R7" s="40">
        <f>COUNTIF(U7:W7,"A")</f>
        <v>3</v>
      </c>
      <c r="S7" s="40">
        <f>COUNTIF(U7:W7,"C")</f>
        <v>0</v>
      </c>
      <c r="T7" s="40">
        <f>COUNTIF(U7:W7,"B")</f>
        <v>0</v>
      </c>
      <c r="U7" s="44" t="str">
        <f>IF(D7="","",IF(D7&gt;F7,"A",IF(D7=F7,"B","C")))</f>
        <v>A</v>
      </c>
      <c r="V7" s="44" t="str">
        <f>IF(G7="","",IF(G7&gt;I7,"A",IF(G7=I7,"B","C")))</f>
        <v>A</v>
      </c>
      <c r="W7" s="15" t="str">
        <f>IF(J7="","",IF(J7&gt;L7,"A",IF(J7=L7,"B","C")))</f>
        <v>A</v>
      </c>
      <c r="X7" s="45">
        <v>1</v>
      </c>
    </row>
    <row r="8" spans="2:21" ht="13.5">
      <c r="B8" s="7"/>
      <c r="C8" s="7"/>
      <c r="D8" s="5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2:21" ht="14.25" thickBot="1"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4" ht="14.25" thickBot="1">
      <c r="B10" s="6" t="s">
        <v>228</v>
      </c>
      <c r="C10" s="58" t="s">
        <v>286</v>
      </c>
      <c r="D10" s="81" t="str">
        <f>B11</f>
        <v>多　　摩</v>
      </c>
      <c r="E10" s="82"/>
      <c r="F10" s="83"/>
      <c r="G10" s="81" t="str">
        <f>B12</f>
        <v>向の岡工</v>
      </c>
      <c r="H10" s="82"/>
      <c r="I10" s="83"/>
      <c r="J10" s="81" t="str">
        <f>B13</f>
        <v>高　　津</v>
      </c>
      <c r="K10" s="82"/>
      <c r="L10" s="83"/>
      <c r="M10" s="81" t="str">
        <f>B14</f>
        <v>新　　城</v>
      </c>
      <c r="N10" s="82"/>
      <c r="O10" s="83"/>
      <c r="P10" s="23" t="s">
        <v>0</v>
      </c>
      <c r="Q10" s="23" t="s">
        <v>3</v>
      </c>
      <c r="R10" s="24" t="s">
        <v>4</v>
      </c>
      <c r="S10" s="24" t="s">
        <v>5</v>
      </c>
      <c r="T10" s="24" t="s">
        <v>6</v>
      </c>
      <c r="U10" s="24"/>
      <c r="V10" s="24"/>
      <c r="W10" s="25"/>
      <c r="X10" s="26" t="s">
        <v>1</v>
      </c>
    </row>
    <row r="11" spans="1:24" ht="14.25" thickTop="1">
      <c r="A11" s="21">
        <v>1</v>
      </c>
      <c r="B11" s="74" t="s">
        <v>287</v>
      </c>
      <c r="C11" s="75"/>
      <c r="D11" s="90"/>
      <c r="E11" s="91"/>
      <c r="F11" s="92"/>
      <c r="G11" s="28">
        <v>3</v>
      </c>
      <c r="H11" s="29" t="s">
        <v>288</v>
      </c>
      <c r="I11" s="30">
        <v>0</v>
      </c>
      <c r="J11" s="28">
        <v>7</v>
      </c>
      <c r="K11" s="29" t="s">
        <v>288</v>
      </c>
      <c r="L11" s="30">
        <v>5</v>
      </c>
      <c r="M11" s="28">
        <v>9</v>
      </c>
      <c r="N11" s="29" t="s">
        <v>288</v>
      </c>
      <c r="O11" s="31">
        <v>0</v>
      </c>
      <c r="P11" s="32">
        <f>R11*3+T11</f>
        <v>9</v>
      </c>
      <c r="Q11" s="32">
        <f>(G11+J11+M11)-(I11+L11+O11)</f>
        <v>14</v>
      </c>
      <c r="R11" s="31">
        <f>COUNTIF(U11:W11,"A")</f>
        <v>3</v>
      </c>
      <c r="S11" s="31">
        <f>COUNTIF(U11:W11,"C")</f>
        <v>0</v>
      </c>
      <c r="T11" s="31">
        <f>COUNTIF(U11:W11,"B")</f>
        <v>0</v>
      </c>
      <c r="U11" s="32" t="str">
        <f>IF(G11="","",IF(G11&gt;I11,"A",IF(G11=I11,"B","C")))</f>
        <v>A</v>
      </c>
      <c r="V11" s="32" t="str">
        <f>IF(J11="","",IF(J11&gt;L11,"A",IF(J11=L11,"B","C")))</f>
        <v>A</v>
      </c>
      <c r="W11" s="33" t="str">
        <f>IF(M11="","",IF(M11&gt;O11,"A",IF(M11=O11,"B","C")))</f>
        <v>A</v>
      </c>
      <c r="X11" s="34">
        <v>1</v>
      </c>
    </row>
    <row r="12" spans="1:24" ht="13.5">
      <c r="A12" s="21">
        <v>2</v>
      </c>
      <c r="B12" s="70" t="s">
        <v>289</v>
      </c>
      <c r="C12" s="71"/>
      <c r="D12" s="35">
        <v>0</v>
      </c>
      <c r="E12" s="12" t="s">
        <v>2</v>
      </c>
      <c r="F12" s="36">
        <v>3</v>
      </c>
      <c r="G12" s="84"/>
      <c r="H12" s="85"/>
      <c r="I12" s="86"/>
      <c r="J12" s="37">
        <v>2</v>
      </c>
      <c r="K12" s="12" t="s">
        <v>2</v>
      </c>
      <c r="L12" s="36">
        <v>12</v>
      </c>
      <c r="M12" s="37">
        <v>4</v>
      </c>
      <c r="N12" s="12" t="s">
        <v>2</v>
      </c>
      <c r="O12" s="27">
        <v>4</v>
      </c>
      <c r="P12" s="38">
        <f>R12*3+T12</f>
        <v>1</v>
      </c>
      <c r="Q12" s="38">
        <f>(D12+J12+M12)-(F12+L12+O12)</f>
        <v>-13</v>
      </c>
      <c r="R12" s="27">
        <f>COUNTIF(U12:W12,"A")</f>
        <v>0</v>
      </c>
      <c r="S12" s="27">
        <f>COUNTIF(U12:W12,"C")</f>
        <v>2</v>
      </c>
      <c r="T12" s="27">
        <f>COUNTIF(U12:W12,"B")</f>
        <v>1</v>
      </c>
      <c r="U12" s="38" t="str">
        <f>IF(D12="","",IF(D12&gt;F12,"A",IF(D12=F12,"B","C")))</f>
        <v>C</v>
      </c>
      <c r="V12" s="38" t="str">
        <f>IF(J12="","",IF(J12&gt;L12,"A",IF(J12=L12,"B","C")))</f>
        <v>C</v>
      </c>
      <c r="W12" s="13" t="str">
        <f>IF(M12="","",IF(M12&gt;O12,"A",IF(M12=O12,"B","C")))</f>
        <v>B</v>
      </c>
      <c r="X12" s="39">
        <v>4</v>
      </c>
    </row>
    <row r="13" spans="1:24" ht="13.5">
      <c r="A13" s="21">
        <v>3</v>
      </c>
      <c r="B13" s="68" t="s">
        <v>290</v>
      </c>
      <c r="C13" s="69"/>
      <c r="D13" s="35">
        <v>5</v>
      </c>
      <c r="E13" s="12" t="s">
        <v>36</v>
      </c>
      <c r="F13" s="36">
        <v>7</v>
      </c>
      <c r="G13" s="37">
        <v>12</v>
      </c>
      <c r="H13" s="12" t="s">
        <v>36</v>
      </c>
      <c r="I13" s="36">
        <v>2</v>
      </c>
      <c r="J13" s="84"/>
      <c r="K13" s="85"/>
      <c r="L13" s="86"/>
      <c r="M13" s="37">
        <v>1</v>
      </c>
      <c r="N13" s="12" t="s">
        <v>36</v>
      </c>
      <c r="O13" s="27">
        <v>0</v>
      </c>
      <c r="P13" s="38">
        <f>R13*3+T13</f>
        <v>6</v>
      </c>
      <c r="Q13" s="38">
        <f>(D13+G13+M13)-(F13+I13+O13)</f>
        <v>9</v>
      </c>
      <c r="R13" s="27">
        <f>COUNTIF(U13:W13,"A")</f>
        <v>2</v>
      </c>
      <c r="S13" s="27">
        <f>COUNTIF(U13:W13,"C")</f>
        <v>1</v>
      </c>
      <c r="T13" s="27">
        <f>COUNTIF(U13:W13,"B")</f>
        <v>0</v>
      </c>
      <c r="U13" s="38" t="str">
        <f>IF(D13="","",IF(D13&gt;F13,"A",IF(D13=F13,"B","C")))</f>
        <v>C</v>
      </c>
      <c r="V13" s="38" t="str">
        <f>IF(G13="","",IF(G13&gt;I13,"A",IF(G13=I13,"B","C")))</f>
        <v>A</v>
      </c>
      <c r="W13" s="13" t="str">
        <f>IF(M13="","",IF(M13&gt;O13,"A",IF(M13=O13,"B","C")))</f>
        <v>A</v>
      </c>
      <c r="X13" s="39">
        <v>2</v>
      </c>
    </row>
    <row r="14" spans="1:24" ht="14.25" thickBot="1">
      <c r="A14" s="21">
        <v>4</v>
      </c>
      <c r="B14" s="80" t="s">
        <v>291</v>
      </c>
      <c r="C14" s="67"/>
      <c r="D14" s="41">
        <v>0</v>
      </c>
      <c r="E14" s="14" t="s">
        <v>2</v>
      </c>
      <c r="F14" s="42">
        <v>9</v>
      </c>
      <c r="G14" s="43">
        <v>4</v>
      </c>
      <c r="H14" s="14" t="s">
        <v>2</v>
      </c>
      <c r="I14" s="42">
        <v>4</v>
      </c>
      <c r="J14" s="43">
        <v>0</v>
      </c>
      <c r="K14" s="14" t="s">
        <v>2</v>
      </c>
      <c r="L14" s="42">
        <v>1</v>
      </c>
      <c r="M14" s="87"/>
      <c r="N14" s="88"/>
      <c r="O14" s="89"/>
      <c r="P14" s="44">
        <f>R14*3+T14</f>
        <v>1</v>
      </c>
      <c r="Q14" s="44">
        <f>(D14+G14+J14)-(F14+I14+L14)</f>
        <v>-10</v>
      </c>
      <c r="R14" s="40">
        <f>COUNTIF(U14:W14,"A")</f>
        <v>0</v>
      </c>
      <c r="S14" s="40">
        <f>COUNTIF(U14:W14,"C")</f>
        <v>2</v>
      </c>
      <c r="T14" s="40">
        <f>COUNTIF(U14:W14,"B")</f>
        <v>1</v>
      </c>
      <c r="U14" s="44" t="str">
        <f>IF(D14="","",IF(D14&gt;F14,"A",IF(D14=F14,"B","C")))</f>
        <v>C</v>
      </c>
      <c r="V14" s="44" t="str">
        <f>IF(G14="","",IF(G14&gt;I14,"A",IF(G14=I14,"B","C")))</f>
        <v>B</v>
      </c>
      <c r="W14" s="15" t="str">
        <f>IF(J14="","",IF(J14&gt;L14,"A",IF(J14=L14,"B","C")))</f>
        <v>C</v>
      </c>
      <c r="X14" s="45">
        <v>3</v>
      </c>
    </row>
    <row r="15" spans="2:21" ht="13.5">
      <c r="B15" s="7"/>
      <c r="C15" s="7"/>
      <c r="D15" s="5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2:21" ht="14.25" thickBot="1"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4" ht="14.25" thickBot="1">
      <c r="B17" s="6" t="s">
        <v>159</v>
      </c>
      <c r="C17" s="58" t="s">
        <v>292</v>
      </c>
      <c r="D17" s="81" t="str">
        <f>B18</f>
        <v>住　　吉</v>
      </c>
      <c r="E17" s="82"/>
      <c r="F17" s="83"/>
      <c r="G17" s="81" t="str">
        <f>B19</f>
        <v>生 田 東</v>
      </c>
      <c r="H17" s="82"/>
      <c r="I17" s="83"/>
      <c r="J17" s="93" t="str">
        <f>B20</f>
        <v>川崎商・鶴見総合</v>
      </c>
      <c r="K17" s="94"/>
      <c r="L17" s="95"/>
      <c r="M17" s="81" t="str">
        <f>B21</f>
        <v>橘</v>
      </c>
      <c r="N17" s="82"/>
      <c r="O17" s="83"/>
      <c r="P17" s="23" t="s">
        <v>0</v>
      </c>
      <c r="Q17" s="23" t="s">
        <v>3</v>
      </c>
      <c r="R17" s="24" t="s">
        <v>4</v>
      </c>
      <c r="S17" s="24" t="s">
        <v>5</v>
      </c>
      <c r="T17" s="24" t="s">
        <v>6</v>
      </c>
      <c r="U17" s="24"/>
      <c r="V17" s="24"/>
      <c r="W17" s="25"/>
      <c r="X17" s="26" t="s">
        <v>1</v>
      </c>
    </row>
    <row r="18" spans="1:24" ht="14.25" thickTop="1">
      <c r="A18" s="21">
        <v>1</v>
      </c>
      <c r="B18" s="68" t="s">
        <v>293</v>
      </c>
      <c r="C18" s="69"/>
      <c r="D18" s="90"/>
      <c r="E18" s="91"/>
      <c r="F18" s="92"/>
      <c r="G18" s="28">
        <v>6</v>
      </c>
      <c r="H18" s="29" t="s">
        <v>2</v>
      </c>
      <c r="I18" s="30">
        <v>2</v>
      </c>
      <c r="J18" s="28">
        <v>12</v>
      </c>
      <c r="K18" s="29" t="s">
        <v>2</v>
      </c>
      <c r="L18" s="30">
        <v>3</v>
      </c>
      <c r="M18" s="28">
        <v>2</v>
      </c>
      <c r="N18" s="29" t="s">
        <v>2</v>
      </c>
      <c r="O18" s="31">
        <v>3</v>
      </c>
      <c r="P18" s="32">
        <f>R18*3+T18</f>
        <v>6</v>
      </c>
      <c r="Q18" s="32">
        <f>(G18+J18+M18)-(I18+L18+O18)</f>
        <v>12</v>
      </c>
      <c r="R18" s="31">
        <f>COUNTIF(U18:W18,"A")</f>
        <v>2</v>
      </c>
      <c r="S18" s="31">
        <f>COUNTIF(U18:W18,"C")</f>
        <v>1</v>
      </c>
      <c r="T18" s="31">
        <f>COUNTIF(U18:W18,"B")</f>
        <v>0</v>
      </c>
      <c r="U18" s="32" t="str">
        <f>IF(G18="","",IF(G18&gt;I18,"A",IF(G18=I18,"B","C")))</f>
        <v>A</v>
      </c>
      <c r="V18" s="32" t="str">
        <f>IF(J18="","",IF(J18&gt;L18,"A",IF(J18=L18,"B","C")))</f>
        <v>A</v>
      </c>
      <c r="W18" s="33" t="str">
        <f>IF(M18="","",IF(M18&gt;O18,"A",IF(M18=O18,"B","C")))</f>
        <v>C</v>
      </c>
      <c r="X18" s="34">
        <v>2</v>
      </c>
    </row>
    <row r="19" spans="1:24" ht="13.5">
      <c r="A19" s="21">
        <v>2</v>
      </c>
      <c r="B19" s="70" t="s">
        <v>294</v>
      </c>
      <c r="C19" s="71"/>
      <c r="D19" s="35">
        <v>2</v>
      </c>
      <c r="E19" s="12" t="s">
        <v>2</v>
      </c>
      <c r="F19" s="36">
        <v>6</v>
      </c>
      <c r="G19" s="84"/>
      <c r="H19" s="85"/>
      <c r="I19" s="86"/>
      <c r="J19" s="37">
        <v>9</v>
      </c>
      <c r="K19" s="12" t="s">
        <v>2</v>
      </c>
      <c r="L19" s="36">
        <v>2</v>
      </c>
      <c r="M19" s="37">
        <v>1</v>
      </c>
      <c r="N19" s="12" t="s">
        <v>2</v>
      </c>
      <c r="O19" s="27">
        <v>13</v>
      </c>
      <c r="P19" s="38">
        <f>R19*3+T19</f>
        <v>3</v>
      </c>
      <c r="Q19" s="38">
        <f>(D19+J19+M19)-(F19+L19+O19)</f>
        <v>-9</v>
      </c>
      <c r="R19" s="27">
        <f>COUNTIF(U19:W19,"A")</f>
        <v>1</v>
      </c>
      <c r="S19" s="27">
        <f>COUNTIF(U19:W19,"C")</f>
        <v>2</v>
      </c>
      <c r="T19" s="27">
        <f>COUNTIF(U19:W19,"B")</f>
        <v>0</v>
      </c>
      <c r="U19" s="38" t="str">
        <f>IF(D19="","",IF(D19&gt;F19,"A",IF(D19=F19,"B","C")))</f>
        <v>C</v>
      </c>
      <c r="V19" s="38" t="str">
        <f>IF(J19="","",IF(J19&gt;L19,"A",IF(J19=L19,"B","C")))</f>
        <v>A</v>
      </c>
      <c r="W19" s="13" t="str">
        <f>IF(M19="","",IF(M19&gt;O19,"A",IF(M19=O19,"B","C")))</f>
        <v>C</v>
      </c>
      <c r="X19" s="39">
        <v>3</v>
      </c>
    </row>
    <row r="20" spans="1:24" ht="13.5">
      <c r="A20" s="21">
        <v>3</v>
      </c>
      <c r="B20" s="78" t="s">
        <v>295</v>
      </c>
      <c r="C20" s="79"/>
      <c r="D20" s="35">
        <v>3</v>
      </c>
      <c r="E20" s="12" t="s">
        <v>164</v>
      </c>
      <c r="F20" s="36">
        <v>12</v>
      </c>
      <c r="G20" s="37">
        <v>2</v>
      </c>
      <c r="H20" s="12" t="s">
        <v>164</v>
      </c>
      <c r="I20" s="36">
        <v>9</v>
      </c>
      <c r="J20" s="84"/>
      <c r="K20" s="85"/>
      <c r="L20" s="86"/>
      <c r="M20" s="37">
        <v>1</v>
      </c>
      <c r="N20" s="12" t="s">
        <v>164</v>
      </c>
      <c r="O20" s="27">
        <v>12</v>
      </c>
      <c r="P20" s="38">
        <f>R20*3+T20</f>
        <v>0</v>
      </c>
      <c r="Q20" s="38">
        <f>(D20+G20+M20)-(F20+I20+O20)</f>
        <v>-27</v>
      </c>
      <c r="R20" s="27">
        <f>COUNTIF(U20:W20,"A")</f>
        <v>0</v>
      </c>
      <c r="S20" s="27">
        <f>COUNTIF(U20:W20,"C")</f>
        <v>3</v>
      </c>
      <c r="T20" s="27">
        <f>COUNTIF(U20:W20,"B")</f>
        <v>0</v>
      </c>
      <c r="U20" s="38" t="str">
        <f>IF(D20="","",IF(D20&gt;F20,"A",IF(D20=F20,"B","C")))</f>
        <v>C</v>
      </c>
      <c r="V20" s="38" t="str">
        <f>IF(G20="","",IF(G20&gt;I20,"A",IF(G20=I20,"B","C")))</f>
        <v>C</v>
      </c>
      <c r="W20" s="13" t="str">
        <f>IF(M20="","",IF(M20&gt;O20,"A",IF(M20=O20,"B","C")))</f>
        <v>C</v>
      </c>
      <c r="X20" s="39">
        <v>4</v>
      </c>
    </row>
    <row r="21" spans="1:24" ht="14.25" thickBot="1">
      <c r="A21" s="21">
        <v>4</v>
      </c>
      <c r="B21" s="72" t="s">
        <v>296</v>
      </c>
      <c r="C21" s="73"/>
      <c r="D21" s="41">
        <v>3</v>
      </c>
      <c r="E21" s="14" t="s">
        <v>117</v>
      </c>
      <c r="F21" s="42">
        <v>2</v>
      </c>
      <c r="G21" s="43">
        <v>13</v>
      </c>
      <c r="H21" s="14" t="s">
        <v>117</v>
      </c>
      <c r="I21" s="42">
        <v>1</v>
      </c>
      <c r="J21" s="43">
        <v>12</v>
      </c>
      <c r="K21" s="14" t="s">
        <v>117</v>
      </c>
      <c r="L21" s="42">
        <v>1</v>
      </c>
      <c r="M21" s="87"/>
      <c r="N21" s="88"/>
      <c r="O21" s="89"/>
      <c r="P21" s="44">
        <f>R21*3+T21</f>
        <v>9</v>
      </c>
      <c r="Q21" s="44">
        <f>(D21+G21+J21)-(F21+I21+L21)</f>
        <v>24</v>
      </c>
      <c r="R21" s="40">
        <f>COUNTIF(U21:W21,"A")</f>
        <v>3</v>
      </c>
      <c r="S21" s="40">
        <f>COUNTIF(U21:W21,"C")</f>
        <v>0</v>
      </c>
      <c r="T21" s="40">
        <f>COUNTIF(U21:W21,"B")</f>
        <v>0</v>
      </c>
      <c r="U21" s="44" t="str">
        <f>IF(D21="","",IF(D21&gt;F21,"A",IF(D21=F21,"B","C")))</f>
        <v>A</v>
      </c>
      <c r="V21" s="44" t="str">
        <f>IF(G21="","",IF(G21&gt;I21,"A",IF(G21=I21,"B","C")))</f>
        <v>A</v>
      </c>
      <c r="W21" s="15" t="str">
        <f>IF(J21="","",IF(J21&gt;L21,"A",IF(J21=L21,"B","C")))</f>
        <v>A</v>
      </c>
      <c r="X21" s="45">
        <v>1</v>
      </c>
    </row>
    <row r="22" spans="2:21" ht="13.5">
      <c r="B22" s="7"/>
      <c r="C22" s="7"/>
      <c r="D22" s="5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ht="14.25" thickBot="1"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2:24" ht="14.25" thickBot="1">
      <c r="B24" s="6" t="s">
        <v>297</v>
      </c>
      <c r="C24" s="58" t="s">
        <v>298</v>
      </c>
      <c r="D24" s="81" t="str">
        <f>B25</f>
        <v>桐光学園</v>
      </c>
      <c r="E24" s="82"/>
      <c r="F24" s="83"/>
      <c r="G24" s="81" t="str">
        <f>B26</f>
        <v>県 川 崎</v>
      </c>
      <c r="H24" s="82"/>
      <c r="I24" s="83"/>
      <c r="J24" s="81" t="str">
        <f>B27</f>
        <v>川崎工科</v>
      </c>
      <c r="K24" s="82"/>
      <c r="L24" s="83"/>
      <c r="M24" s="81" t="str">
        <f>B28</f>
        <v>法 政 二</v>
      </c>
      <c r="N24" s="82"/>
      <c r="O24" s="83"/>
      <c r="P24" s="23" t="s">
        <v>0</v>
      </c>
      <c r="Q24" s="23" t="s">
        <v>3</v>
      </c>
      <c r="R24" s="24" t="s">
        <v>4</v>
      </c>
      <c r="S24" s="24" t="s">
        <v>5</v>
      </c>
      <c r="T24" s="24" t="s">
        <v>6</v>
      </c>
      <c r="U24" s="24"/>
      <c r="V24" s="24"/>
      <c r="W24" s="25"/>
      <c r="X24" s="26" t="s">
        <v>1</v>
      </c>
    </row>
    <row r="25" spans="1:24" ht="14.25" thickTop="1">
      <c r="A25" s="21">
        <v>1</v>
      </c>
      <c r="B25" s="74" t="s">
        <v>299</v>
      </c>
      <c r="C25" s="75"/>
      <c r="D25" s="90"/>
      <c r="E25" s="91"/>
      <c r="F25" s="92"/>
      <c r="G25" s="28">
        <v>37</v>
      </c>
      <c r="H25" s="29" t="s">
        <v>152</v>
      </c>
      <c r="I25" s="30">
        <v>0</v>
      </c>
      <c r="J25" s="28">
        <v>9</v>
      </c>
      <c r="K25" s="29" t="s">
        <v>152</v>
      </c>
      <c r="L25" s="30">
        <v>2</v>
      </c>
      <c r="M25" s="28">
        <v>12</v>
      </c>
      <c r="N25" s="29" t="s">
        <v>152</v>
      </c>
      <c r="O25" s="31">
        <v>4</v>
      </c>
      <c r="P25" s="32">
        <f>R25*3+T25</f>
        <v>9</v>
      </c>
      <c r="Q25" s="32">
        <f>(G25+J25+M25)-(I25+L25+O25)</f>
        <v>52</v>
      </c>
      <c r="R25" s="31">
        <f>COUNTIF(U25:W25,"A")</f>
        <v>3</v>
      </c>
      <c r="S25" s="31">
        <f>COUNTIF(U25:W25,"C")</f>
        <v>0</v>
      </c>
      <c r="T25" s="31">
        <f>COUNTIF(U25:W25,"B")</f>
        <v>0</v>
      </c>
      <c r="U25" s="32" t="str">
        <f>IF(G25="","",IF(G25&gt;I25,"A",IF(G25=I25,"B","C")))</f>
        <v>A</v>
      </c>
      <c r="V25" s="32" t="str">
        <f>IF(J25="","",IF(J25&gt;L25,"A",IF(J25=L25,"B","C")))</f>
        <v>A</v>
      </c>
      <c r="W25" s="33" t="str">
        <f>IF(M25="","",IF(M25&gt;O25,"A",IF(M25=O25,"B","C")))</f>
        <v>A</v>
      </c>
      <c r="X25" s="34">
        <v>1</v>
      </c>
    </row>
    <row r="26" spans="1:24" ht="13.5">
      <c r="A26" s="21">
        <v>2</v>
      </c>
      <c r="B26" s="70" t="s">
        <v>300</v>
      </c>
      <c r="C26" s="71"/>
      <c r="D26" s="35">
        <v>0</v>
      </c>
      <c r="E26" s="12" t="s">
        <v>2</v>
      </c>
      <c r="F26" s="36">
        <v>37</v>
      </c>
      <c r="G26" s="84"/>
      <c r="H26" s="85"/>
      <c r="I26" s="86"/>
      <c r="J26" s="37">
        <v>0</v>
      </c>
      <c r="K26" s="12" t="s">
        <v>2</v>
      </c>
      <c r="L26" s="36">
        <v>20</v>
      </c>
      <c r="M26" s="37">
        <v>1</v>
      </c>
      <c r="N26" s="12" t="s">
        <v>2</v>
      </c>
      <c r="O26" s="27">
        <v>28</v>
      </c>
      <c r="P26" s="38">
        <f>R26*3+T26</f>
        <v>0</v>
      </c>
      <c r="Q26" s="38">
        <f>(D26+J26+M26)-(F26+L26+O26)</f>
        <v>-84</v>
      </c>
      <c r="R26" s="27">
        <f>COUNTIF(U26:W26,"A")</f>
        <v>0</v>
      </c>
      <c r="S26" s="27">
        <f>COUNTIF(U26:W26,"C")</f>
        <v>3</v>
      </c>
      <c r="T26" s="27">
        <f>COUNTIF(U26:W26,"B")</f>
        <v>0</v>
      </c>
      <c r="U26" s="38" t="str">
        <f>IF(D26="","",IF(D26&gt;F26,"A",IF(D26=F26,"B","C")))</f>
        <v>C</v>
      </c>
      <c r="V26" s="38" t="str">
        <f>IF(J26="","",IF(J26&gt;L26,"A",IF(J26=L26,"B","C")))</f>
        <v>C</v>
      </c>
      <c r="W26" s="13" t="str">
        <f>IF(M26="","",IF(M26&gt;O26,"A",IF(M26=O26,"B","C")))</f>
        <v>C</v>
      </c>
      <c r="X26" s="39">
        <v>4</v>
      </c>
    </row>
    <row r="27" spans="1:24" ht="13.5">
      <c r="A27" s="21">
        <v>3</v>
      </c>
      <c r="B27" s="70" t="s">
        <v>301</v>
      </c>
      <c r="C27" s="71"/>
      <c r="D27" s="35">
        <v>2</v>
      </c>
      <c r="E27" s="12" t="s">
        <v>175</v>
      </c>
      <c r="F27" s="36">
        <v>9</v>
      </c>
      <c r="G27" s="37">
        <v>20</v>
      </c>
      <c r="H27" s="12" t="s">
        <v>175</v>
      </c>
      <c r="I27" s="36">
        <v>0</v>
      </c>
      <c r="J27" s="84"/>
      <c r="K27" s="85"/>
      <c r="L27" s="86"/>
      <c r="M27" s="37">
        <v>0</v>
      </c>
      <c r="N27" s="12" t="s">
        <v>175</v>
      </c>
      <c r="O27" s="27">
        <v>7</v>
      </c>
      <c r="P27" s="38">
        <f>R27*3+T27</f>
        <v>3</v>
      </c>
      <c r="Q27" s="38">
        <f>(D27+G27+M27)-(F27+I27+O27)</f>
        <v>6</v>
      </c>
      <c r="R27" s="27">
        <f>COUNTIF(U27:W27,"A")</f>
        <v>1</v>
      </c>
      <c r="S27" s="27">
        <f>COUNTIF(U27:W27,"C")</f>
        <v>2</v>
      </c>
      <c r="T27" s="27">
        <f>COUNTIF(U27:W27,"B")</f>
        <v>0</v>
      </c>
      <c r="U27" s="38" t="str">
        <f>IF(D27="","",IF(D27&gt;F27,"A",IF(D27=F27,"B","C")))</f>
        <v>C</v>
      </c>
      <c r="V27" s="38" t="str">
        <f>IF(G27="","",IF(G27&gt;I27,"A",IF(G27=I27,"B","C")))</f>
        <v>A</v>
      </c>
      <c r="W27" s="13" t="str">
        <f>IF(M27="","",IF(M27&gt;O27,"A",IF(M27=O27,"B","C")))</f>
        <v>C</v>
      </c>
      <c r="X27" s="39">
        <v>3</v>
      </c>
    </row>
    <row r="28" spans="1:24" ht="14.25" thickBot="1">
      <c r="A28" s="21">
        <v>4</v>
      </c>
      <c r="B28" s="76" t="s">
        <v>302</v>
      </c>
      <c r="C28" s="77"/>
      <c r="D28" s="41">
        <v>4</v>
      </c>
      <c r="E28" s="14" t="s">
        <v>2</v>
      </c>
      <c r="F28" s="42">
        <v>12</v>
      </c>
      <c r="G28" s="43">
        <v>28</v>
      </c>
      <c r="H28" s="14" t="s">
        <v>2</v>
      </c>
      <c r="I28" s="42">
        <v>1</v>
      </c>
      <c r="J28" s="43">
        <v>7</v>
      </c>
      <c r="K28" s="14" t="s">
        <v>2</v>
      </c>
      <c r="L28" s="42">
        <v>0</v>
      </c>
      <c r="M28" s="87"/>
      <c r="N28" s="88"/>
      <c r="O28" s="89"/>
      <c r="P28" s="44">
        <f>R28*3+T28</f>
        <v>6</v>
      </c>
      <c r="Q28" s="44">
        <f>(D28+G28+J28)-(F28+I28+L28)</f>
        <v>26</v>
      </c>
      <c r="R28" s="40">
        <f>COUNTIF(U28:W28,"A")</f>
        <v>2</v>
      </c>
      <c r="S28" s="40">
        <f>COUNTIF(U28:W28,"C")</f>
        <v>1</v>
      </c>
      <c r="T28" s="40">
        <f>COUNTIF(U28:W28,"B")</f>
        <v>0</v>
      </c>
      <c r="U28" s="44" t="str">
        <f>IF(D28="","",IF(D28&gt;F28,"A",IF(D28=F28,"B","C")))</f>
        <v>C</v>
      </c>
      <c r="V28" s="44" t="str">
        <f>IF(G28="","",IF(G28&gt;I28,"A",IF(G28=I28,"B","C")))</f>
        <v>A</v>
      </c>
      <c r="W28" s="15" t="str">
        <f>IF(J28="","",IF(J28&gt;L28,"A",IF(J28=L28,"B","C")))</f>
        <v>A</v>
      </c>
      <c r="X28" s="45">
        <v>2</v>
      </c>
    </row>
    <row r="29" spans="2:21" ht="13.5">
      <c r="B29" s="7"/>
      <c r="C29" s="7"/>
      <c r="D29" s="5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2:21" ht="14.25" thickBot="1"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2:24" ht="14.25" thickBot="1">
      <c r="B31" s="11" t="s">
        <v>303</v>
      </c>
      <c r="C31" s="58" t="s">
        <v>304</v>
      </c>
      <c r="D31" s="81" t="str">
        <f>B32</f>
        <v>大　　師</v>
      </c>
      <c r="E31" s="82"/>
      <c r="F31" s="83"/>
      <c r="G31" s="81" t="str">
        <f>B33</f>
        <v>麻生総合</v>
      </c>
      <c r="H31" s="82"/>
      <c r="I31" s="83"/>
      <c r="J31" s="81" t="str">
        <f>B34</f>
        <v>麻　　生</v>
      </c>
      <c r="K31" s="82"/>
      <c r="L31" s="83"/>
      <c r="M31" s="81" t="str">
        <f>B35</f>
        <v>百 合 丘</v>
      </c>
      <c r="N31" s="82"/>
      <c r="O31" s="83"/>
      <c r="P31" s="23" t="s">
        <v>0</v>
      </c>
      <c r="Q31" s="23" t="s">
        <v>3</v>
      </c>
      <c r="R31" s="24" t="s">
        <v>4</v>
      </c>
      <c r="S31" s="24" t="s">
        <v>5</v>
      </c>
      <c r="T31" s="24" t="s">
        <v>6</v>
      </c>
      <c r="U31" s="24"/>
      <c r="V31" s="24"/>
      <c r="W31" s="25"/>
      <c r="X31" s="26" t="s">
        <v>1</v>
      </c>
    </row>
    <row r="32" spans="1:24" ht="14.25" thickTop="1">
      <c r="A32" s="21">
        <v>1</v>
      </c>
      <c r="B32" s="68" t="s">
        <v>305</v>
      </c>
      <c r="C32" s="69"/>
      <c r="D32" s="90"/>
      <c r="E32" s="91"/>
      <c r="F32" s="92"/>
      <c r="G32" s="28">
        <v>12</v>
      </c>
      <c r="H32" s="29" t="s">
        <v>36</v>
      </c>
      <c r="I32" s="30">
        <v>2</v>
      </c>
      <c r="J32" s="28">
        <v>9</v>
      </c>
      <c r="K32" s="29" t="s">
        <v>36</v>
      </c>
      <c r="L32" s="30">
        <v>1</v>
      </c>
      <c r="M32" s="28">
        <v>3</v>
      </c>
      <c r="N32" s="29" t="s">
        <v>36</v>
      </c>
      <c r="O32" s="31">
        <v>5</v>
      </c>
      <c r="P32" s="32">
        <f>R32*3+T32</f>
        <v>6</v>
      </c>
      <c r="Q32" s="32">
        <f>(G32+J32+M32)-(I32+L32+O32)</f>
        <v>16</v>
      </c>
      <c r="R32" s="31">
        <f>COUNTIF(U32:W32,"A")</f>
        <v>2</v>
      </c>
      <c r="S32" s="31">
        <f>COUNTIF(U32:W32,"C")</f>
        <v>1</v>
      </c>
      <c r="T32" s="31">
        <f>COUNTIF(U32:W32,"B")</f>
        <v>0</v>
      </c>
      <c r="U32" s="32" t="str">
        <f>IF(G32="","",IF(G32&gt;I32,"A",IF(G32=I32,"B","C")))</f>
        <v>A</v>
      </c>
      <c r="V32" s="32" t="str">
        <f>IF(J32="","",IF(J32&gt;L32,"A",IF(J32=L32,"B","C")))</f>
        <v>A</v>
      </c>
      <c r="W32" s="33" t="str">
        <f>IF(M32="","",IF(M32&gt;O32,"A",IF(M32=O32,"B","C")))</f>
        <v>C</v>
      </c>
      <c r="X32" s="34">
        <v>2</v>
      </c>
    </row>
    <row r="33" spans="1:24" ht="13.5">
      <c r="A33" s="21">
        <v>2</v>
      </c>
      <c r="B33" s="70" t="s">
        <v>306</v>
      </c>
      <c r="C33" s="71"/>
      <c r="D33" s="35">
        <v>2</v>
      </c>
      <c r="E33" s="12" t="s">
        <v>164</v>
      </c>
      <c r="F33" s="36">
        <v>12</v>
      </c>
      <c r="G33" s="84"/>
      <c r="H33" s="85"/>
      <c r="I33" s="86"/>
      <c r="J33" s="37">
        <v>0</v>
      </c>
      <c r="K33" s="12" t="s">
        <v>164</v>
      </c>
      <c r="L33" s="36">
        <v>10</v>
      </c>
      <c r="M33" s="37">
        <v>0</v>
      </c>
      <c r="N33" s="12" t="s">
        <v>164</v>
      </c>
      <c r="O33" s="27">
        <v>11</v>
      </c>
      <c r="P33" s="38">
        <f>R33*3+T33</f>
        <v>0</v>
      </c>
      <c r="Q33" s="38">
        <f>(D33+J33+M33)-(F33+L33+O33)</f>
        <v>-31</v>
      </c>
      <c r="R33" s="27">
        <f>COUNTIF(U33:W33,"A")</f>
        <v>0</v>
      </c>
      <c r="S33" s="27">
        <f>COUNTIF(U33:W33,"C")</f>
        <v>3</v>
      </c>
      <c r="T33" s="27">
        <f>COUNTIF(U33:W33,"B")</f>
        <v>0</v>
      </c>
      <c r="U33" s="38" t="str">
        <f>IF(D33="","",IF(D33&gt;F33,"A",IF(D33=F33,"B","C")))</f>
        <v>C</v>
      </c>
      <c r="V33" s="38" t="str">
        <f>IF(J33="","",IF(J33&gt;L33,"A",IF(J33=L33,"B","C")))</f>
        <v>C</v>
      </c>
      <c r="W33" s="13" t="str">
        <f>IF(M33="","",IF(M33&gt;O33,"A",IF(M33=O33,"B","C")))</f>
        <v>C</v>
      </c>
      <c r="X33" s="39">
        <v>4</v>
      </c>
    </row>
    <row r="34" spans="1:24" ht="13.5">
      <c r="A34" s="21">
        <v>3</v>
      </c>
      <c r="B34" s="70" t="s">
        <v>307</v>
      </c>
      <c r="C34" s="71"/>
      <c r="D34" s="35">
        <v>1</v>
      </c>
      <c r="E34" s="12" t="s">
        <v>104</v>
      </c>
      <c r="F34" s="36">
        <v>9</v>
      </c>
      <c r="G34" s="37">
        <v>10</v>
      </c>
      <c r="H34" s="12" t="s">
        <v>104</v>
      </c>
      <c r="I34" s="36">
        <v>0</v>
      </c>
      <c r="J34" s="84"/>
      <c r="K34" s="85"/>
      <c r="L34" s="86"/>
      <c r="M34" s="37">
        <v>1</v>
      </c>
      <c r="N34" s="12" t="s">
        <v>104</v>
      </c>
      <c r="O34" s="27">
        <v>11</v>
      </c>
      <c r="P34" s="38">
        <f>R34*3+T34</f>
        <v>3</v>
      </c>
      <c r="Q34" s="38">
        <f>(D34+G34+M34)-(F34+I34+O34)</f>
        <v>-8</v>
      </c>
      <c r="R34" s="27">
        <f>COUNTIF(U34:W34,"A")</f>
        <v>1</v>
      </c>
      <c r="S34" s="27">
        <f>COUNTIF(U34:W34,"C")</f>
        <v>2</v>
      </c>
      <c r="T34" s="27">
        <f>COUNTIF(U34:W34,"B")</f>
        <v>0</v>
      </c>
      <c r="U34" s="38" t="str">
        <f>IF(D34="","",IF(D34&gt;F34,"A",IF(D34=F34,"B","C")))</f>
        <v>C</v>
      </c>
      <c r="V34" s="38" t="str">
        <f>IF(G34="","",IF(G34&gt;I34,"A",IF(G34=I34,"B","C")))</f>
        <v>A</v>
      </c>
      <c r="W34" s="13" t="str">
        <f>IF(M34="","",IF(M34&gt;O34,"A",IF(M34=O34,"B","C")))</f>
        <v>C</v>
      </c>
      <c r="X34" s="39">
        <v>3</v>
      </c>
    </row>
    <row r="35" spans="1:24" ht="14.25" thickBot="1">
      <c r="A35" s="21">
        <v>4</v>
      </c>
      <c r="B35" s="72" t="s">
        <v>308</v>
      </c>
      <c r="C35" s="73"/>
      <c r="D35" s="41">
        <v>5</v>
      </c>
      <c r="E35" s="14" t="s">
        <v>175</v>
      </c>
      <c r="F35" s="42">
        <v>3</v>
      </c>
      <c r="G35" s="43">
        <v>11</v>
      </c>
      <c r="H35" s="14" t="s">
        <v>175</v>
      </c>
      <c r="I35" s="42">
        <v>0</v>
      </c>
      <c r="J35" s="43">
        <v>11</v>
      </c>
      <c r="K35" s="14" t="s">
        <v>175</v>
      </c>
      <c r="L35" s="42">
        <v>1</v>
      </c>
      <c r="M35" s="87"/>
      <c r="N35" s="88"/>
      <c r="O35" s="89"/>
      <c r="P35" s="44">
        <f>R35*3+T35</f>
        <v>9</v>
      </c>
      <c r="Q35" s="44">
        <f>(D35+G35+J35)-(F35+I35+L35)</f>
        <v>23</v>
      </c>
      <c r="R35" s="40">
        <f>COUNTIF(U35:W35,"A")</f>
        <v>3</v>
      </c>
      <c r="S35" s="40">
        <f>COUNTIF(U35:W35,"C")</f>
        <v>0</v>
      </c>
      <c r="T35" s="40">
        <f>COUNTIF(U35:W35,"B")</f>
        <v>0</v>
      </c>
      <c r="U35" s="44" t="str">
        <f>IF(D35="","",IF(D35&gt;F35,"A",IF(D35=F35,"B","C")))</f>
        <v>A</v>
      </c>
      <c r="V35" s="44" t="str">
        <f>IF(G35="","",IF(G35&gt;I35,"A",IF(G35=I35,"B","C")))</f>
        <v>A</v>
      </c>
      <c r="W35" s="15" t="str">
        <f>IF(J35="","",IF(J35&gt;L35,"A",IF(J35=L35,"B","C")))</f>
        <v>A</v>
      </c>
      <c r="X35" s="45">
        <v>1</v>
      </c>
    </row>
    <row r="36" ht="13.5">
      <c r="D36" s="54"/>
    </row>
  </sheetData>
  <sheetProtection/>
  <mergeCells count="60">
    <mergeCell ref="D32:F32"/>
    <mergeCell ref="G33:I33"/>
    <mergeCell ref="J34:L34"/>
    <mergeCell ref="M35:O35"/>
    <mergeCell ref="D25:F25"/>
    <mergeCell ref="G26:I26"/>
    <mergeCell ref="J27:L27"/>
    <mergeCell ref="M28:O28"/>
    <mergeCell ref="D31:F31"/>
    <mergeCell ref="G31:I31"/>
    <mergeCell ref="J31:L31"/>
    <mergeCell ref="M31:O31"/>
    <mergeCell ref="D18:F18"/>
    <mergeCell ref="G19:I19"/>
    <mergeCell ref="J20:L20"/>
    <mergeCell ref="M21:O21"/>
    <mergeCell ref="D24:F24"/>
    <mergeCell ref="G24:I24"/>
    <mergeCell ref="J24:L24"/>
    <mergeCell ref="M24:O24"/>
    <mergeCell ref="D11:F11"/>
    <mergeCell ref="G12:I12"/>
    <mergeCell ref="J13:L13"/>
    <mergeCell ref="M14:O14"/>
    <mergeCell ref="D17:F17"/>
    <mergeCell ref="G17:I17"/>
    <mergeCell ref="J17:L17"/>
    <mergeCell ref="M17:O17"/>
    <mergeCell ref="D10:F10"/>
    <mergeCell ref="G10:I10"/>
    <mergeCell ref="J10:L10"/>
    <mergeCell ref="M10:O10"/>
    <mergeCell ref="D4:F4"/>
    <mergeCell ref="G5:I5"/>
    <mergeCell ref="D3:F3"/>
    <mergeCell ref="G3:I3"/>
    <mergeCell ref="J3:L3"/>
    <mergeCell ref="M3:O3"/>
    <mergeCell ref="J6:L6"/>
    <mergeCell ref="M7:O7"/>
    <mergeCell ref="B4:C4"/>
    <mergeCell ref="B5:C5"/>
    <mergeCell ref="B6:C6"/>
    <mergeCell ref="B7:C7"/>
    <mergeCell ref="B11:C11"/>
    <mergeCell ref="B12:C12"/>
    <mergeCell ref="B13:C13"/>
    <mergeCell ref="B14:C14"/>
    <mergeCell ref="B18:C18"/>
    <mergeCell ref="B19:C19"/>
    <mergeCell ref="B20:C20"/>
    <mergeCell ref="B21:C21"/>
    <mergeCell ref="B25:C25"/>
    <mergeCell ref="B26:C26"/>
    <mergeCell ref="B27:C27"/>
    <mergeCell ref="B28:C28"/>
    <mergeCell ref="B32:C32"/>
    <mergeCell ref="B33:C33"/>
    <mergeCell ref="B34:C34"/>
    <mergeCell ref="B35:C35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X12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18" customWidth="1"/>
    <col min="2" max="2" width="3.69921875" style="18" customWidth="1"/>
    <col min="3" max="3" width="12.69921875" style="18" customWidth="1"/>
    <col min="4" max="17" width="4.59765625" style="20" customWidth="1"/>
    <col min="18" max="21" width="4.69921875" style="20" hidden="1" customWidth="1"/>
    <col min="22" max="22" width="4.69921875" style="17" hidden="1" customWidth="1"/>
    <col min="23" max="23" width="4.69921875" style="18" hidden="1" customWidth="1"/>
    <col min="24" max="24" width="4.59765625" style="18" customWidth="1"/>
    <col min="25" max="25" width="2.69921875" style="18" customWidth="1"/>
    <col min="26" max="16384" width="9" style="18" customWidth="1"/>
  </cols>
  <sheetData>
    <row r="1" spans="2:22" ht="18" customHeight="1">
      <c r="B1" s="1" t="s">
        <v>146</v>
      </c>
      <c r="C1" s="1"/>
      <c r="D1" s="8" t="s">
        <v>311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9"/>
      <c r="Q1" s="8"/>
      <c r="S1" s="18"/>
      <c r="T1" s="9"/>
      <c r="U1" s="9"/>
      <c r="V1" s="9"/>
    </row>
    <row r="2" spans="3:24" ht="18" customHeight="1" thickBot="1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21"/>
      <c r="W2" s="22"/>
      <c r="X2" s="22"/>
    </row>
    <row r="3" spans="1:24" ht="14.25" thickBot="1">
      <c r="A3" s="21"/>
      <c r="B3" s="6" t="s">
        <v>31</v>
      </c>
      <c r="C3" s="58" t="s">
        <v>32</v>
      </c>
      <c r="D3" s="81" t="str">
        <f>B4</f>
        <v>武　　相</v>
      </c>
      <c r="E3" s="82"/>
      <c r="F3" s="83"/>
      <c r="G3" s="81" t="str">
        <f>B5</f>
        <v>関東六浦</v>
      </c>
      <c r="H3" s="82"/>
      <c r="I3" s="83"/>
      <c r="J3" s="81" t="str">
        <f>B6</f>
        <v>金沢総合</v>
      </c>
      <c r="K3" s="82"/>
      <c r="L3" s="83"/>
      <c r="M3" s="81" t="str">
        <f>B7</f>
        <v>金　　沢</v>
      </c>
      <c r="N3" s="82"/>
      <c r="O3" s="83"/>
      <c r="P3" s="23" t="s">
        <v>0</v>
      </c>
      <c r="Q3" s="23" t="s">
        <v>3</v>
      </c>
      <c r="R3" s="24" t="s">
        <v>4</v>
      </c>
      <c r="S3" s="24" t="s">
        <v>5</v>
      </c>
      <c r="T3" s="24" t="s">
        <v>6</v>
      </c>
      <c r="U3" s="24"/>
      <c r="V3" s="24"/>
      <c r="W3" s="25"/>
      <c r="X3" s="26" t="s">
        <v>1</v>
      </c>
    </row>
    <row r="4" spans="1:24" ht="14.25" thickTop="1">
      <c r="A4" s="21">
        <v>1</v>
      </c>
      <c r="B4" s="74" t="s">
        <v>33</v>
      </c>
      <c r="C4" s="75"/>
      <c r="D4" s="90"/>
      <c r="E4" s="91"/>
      <c r="F4" s="92"/>
      <c r="G4" s="28">
        <v>15</v>
      </c>
      <c r="H4" s="29" t="s">
        <v>34</v>
      </c>
      <c r="I4" s="30">
        <v>8</v>
      </c>
      <c r="J4" s="28">
        <v>7</v>
      </c>
      <c r="K4" s="29" t="s">
        <v>34</v>
      </c>
      <c r="L4" s="30">
        <v>0</v>
      </c>
      <c r="M4" s="28">
        <v>13</v>
      </c>
      <c r="N4" s="29" t="s">
        <v>34</v>
      </c>
      <c r="O4" s="31">
        <v>1</v>
      </c>
      <c r="P4" s="32">
        <f>R4*3+T4</f>
        <v>9</v>
      </c>
      <c r="Q4" s="32">
        <f>(G4+J4+M4)-(I4+L4+O4)</f>
        <v>26</v>
      </c>
      <c r="R4" s="31">
        <f>COUNTIF(U4:W4,"A")</f>
        <v>3</v>
      </c>
      <c r="S4" s="31">
        <f>COUNTIF(U4:W4,"C")</f>
        <v>0</v>
      </c>
      <c r="T4" s="31">
        <f>COUNTIF(U4:W4,"B")</f>
        <v>0</v>
      </c>
      <c r="U4" s="32" t="str">
        <f>IF(G4="","",IF(G4&gt;I4,"A",IF(G4=I4,"B","C")))</f>
        <v>A</v>
      </c>
      <c r="V4" s="32" t="str">
        <f>IF(J4="","",IF(J4&gt;L4,"A",IF(J4=L4,"B","C")))</f>
        <v>A</v>
      </c>
      <c r="W4" s="33" t="str">
        <f>IF(M4="","",IF(M4&gt;O4,"A",IF(M4=O4,"B","C")))</f>
        <v>A</v>
      </c>
      <c r="X4" s="34">
        <v>1</v>
      </c>
    </row>
    <row r="5" spans="1:24" ht="13.5">
      <c r="A5" s="21">
        <v>2</v>
      </c>
      <c r="B5" s="68" t="s">
        <v>35</v>
      </c>
      <c r="C5" s="69"/>
      <c r="D5" s="35">
        <v>8</v>
      </c>
      <c r="E5" s="12" t="s">
        <v>36</v>
      </c>
      <c r="F5" s="36">
        <v>15</v>
      </c>
      <c r="G5" s="84"/>
      <c r="H5" s="85"/>
      <c r="I5" s="86"/>
      <c r="J5" s="37">
        <v>6</v>
      </c>
      <c r="K5" s="12" t="s">
        <v>36</v>
      </c>
      <c r="L5" s="36">
        <v>2</v>
      </c>
      <c r="M5" s="37">
        <v>3</v>
      </c>
      <c r="N5" s="12" t="s">
        <v>36</v>
      </c>
      <c r="O5" s="27">
        <v>1</v>
      </c>
      <c r="P5" s="38">
        <f>R5*3+T5</f>
        <v>6</v>
      </c>
      <c r="Q5" s="38">
        <f>(D5+J5+M5)-(F5+L5+O5)</f>
        <v>-1</v>
      </c>
      <c r="R5" s="27">
        <f>COUNTIF(U5:W5,"A")</f>
        <v>2</v>
      </c>
      <c r="S5" s="27">
        <f>COUNTIF(U5:W5,"C")</f>
        <v>1</v>
      </c>
      <c r="T5" s="27">
        <f>COUNTIF(U5:W5,"B")</f>
        <v>0</v>
      </c>
      <c r="U5" s="38" t="str">
        <f>IF(D5="","",IF(D5&gt;F5,"A",IF(D5=F5,"B","C")))</f>
        <v>C</v>
      </c>
      <c r="V5" s="38" t="str">
        <f>IF(J5="","",IF(J5&gt;L5,"A",IF(J5=L5,"B","C")))</f>
        <v>A</v>
      </c>
      <c r="W5" s="13" t="str">
        <f>IF(M5="","",IF(M5&gt;O5,"A",IF(M5=O5,"B","C")))</f>
        <v>A</v>
      </c>
      <c r="X5" s="39">
        <v>2</v>
      </c>
    </row>
    <row r="6" spans="1:24" ht="13.5">
      <c r="A6" s="21">
        <v>3</v>
      </c>
      <c r="B6" s="70" t="s">
        <v>52</v>
      </c>
      <c r="C6" s="71"/>
      <c r="D6" s="35">
        <v>0</v>
      </c>
      <c r="E6" s="12" t="s">
        <v>53</v>
      </c>
      <c r="F6" s="36">
        <v>7</v>
      </c>
      <c r="G6" s="37">
        <v>2</v>
      </c>
      <c r="H6" s="12" t="s">
        <v>53</v>
      </c>
      <c r="I6" s="36">
        <v>6</v>
      </c>
      <c r="J6" s="84"/>
      <c r="K6" s="85"/>
      <c r="L6" s="86"/>
      <c r="M6" s="37">
        <v>2</v>
      </c>
      <c r="N6" s="12" t="s">
        <v>53</v>
      </c>
      <c r="O6" s="27">
        <v>8</v>
      </c>
      <c r="P6" s="38">
        <f>R6*3+T6</f>
        <v>0</v>
      </c>
      <c r="Q6" s="38">
        <f>(D6+G6+M6)-(F6+I6+O6)</f>
        <v>-17</v>
      </c>
      <c r="R6" s="27">
        <f>COUNTIF(U6:W6,"A")</f>
        <v>0</v>
      </c>
      <c r="S6" s="27">
        <f>COUNTIF(U6:W6,"C")</f>
        <v>3</v>
      </c>
      <c r="T6" s="27">
        <f>COUNTIF(U6:W6,"B")</f>
        <v>0</v>
      </c>
      <c r="U6" s="38" t="str">
        <f>IF(D6="","",IF(D6&gt;F6,"A",IF(D6=F6,"B","C")))</f>
        <v>C</v>
      </c>
      <c r="V6" s="38" t="str">
        <f>IF(G6="","",IF(G6&gt;I6,"A",IF(G6=I6,"B","C")))</f>
        <v>C</v>
      </c>
      <c r="W6" s="13" t="str">
        <f>IF(M6="","",IF(M6&gt;O6,"A",IF(M6=O6,"B","C")))</f>
        <v>C</v>
      </c>
      <c r="X6" s="39">
        <v>4</v>
      </c>
    </row>
    <row r="7" spans="1:24" ht="14.25" thickBot="1">
      <c r="A7" s="21">
        <v>4</v>
      </c>
      <c r="B7" s="80" t="s">
        <v>70</v>
      </c>
      <c r="C7" s="67"/>
      <c r="D7" s="41">
        <v>1</v>
      </c>
      <c r="E7" s="14" t="s">
        <v>53</v>
      </c>
      <c r="F7" s="42">
        <v>13</v>
      </c>
      <c r="G7" s="43">
        <v>1</v>
      </c>
      <c r="H7" s="14" t="s">
        <v>53</v>
      </c>
      <c r="I7" s="42">
        <v>3</v>
      </c>
      <c r="J7" s="43">
        <v>8</v>
      </c>
      <c r="K7" s="14" t="s">
        <v>53</v>
      </c>
      <c r="L7" s="42">
        <v>2</v>
      </c>
      <c r="M7" s="87"/>
      <c r="N7" s="88"/>
      <c r="O7" s="89"/>
      <c r="P7" s="44">
        <f>R7*3+T7</f>
        <v>3</v>
      </c>
      <c r="Q7" s="44">
        <f>(D7+G7+J7)-(F7+I7+L7)</f>
        <v>-8</v>
      </c>
      <c r="R7" s="40">
        <f>COUNTIF(U7:W7,"A")</f>
        <v>1</v>
      </c>
      <c r="S7" s="40">
        <f>COUNTIF(U7:W7,"C")</f>
        <v>2</v>
      </c>
      <c r="T7" s="40">
        <f>COUNTIF(U7:W7,"B")</f>
        <v>0</v>
      </c>
      <c r="U7" s="44" t="str">
        <f>IF(D7="","",IF(D7&gt;F7,"A",IF(D7=F7,"B","C")))</f>
        <v>C</v>
      </c>
      <c r="V7" s="44" t="str">
        <f>IF(G7="","",IF(G7&gt;I7,"A",IF(G7=I7,"B","C")))</f>
        <v>C</v>
      </c>
      <c r="W7" s="15" t="str">
        <f>IF(J7="","",IF(J7&gt;L7,"A",IF(J7=L7,"B","C")))</f>
        <v>A</v>
      </c>
      <c r="X7" s="45">
        <v>3</v>
      </c>
    </row>
    <row r="8" spans="1:24" ht="13.5">
      <c r="A8" s="21"/>
      <c r="B8" s="7"/>
      <c r="C8" s="7"/>
      <c r="V8" s="21"/>
      <c r="W8" s="22"/>
      <c r="X8" s="22"/>
    </row>
    <row r="9" spans="1:24" ht="14.25" thickBot="1">
      <c r="A9" s="21"/>
      <c r="V9" s="21"/>
      <c r="W9" s="22"/>
      <c r="X9" s="22"/>
    </row>
    <row r="10" spans="1:24" ht="14.25" thickBot="1">
      <c r="A10" s="21"/>
      <c r="B10" s="6" t="s">
        <v>102</v>
      </c>
      <c r="C10" s="62" t="s">
        <v>103</v>
      </c>
      <c r="D10" s="81" t="str">
        <f>B11</f>
        <v>横浜清陵総合</v>
      </c>
      <c r="E10" s="82"/>
      <c r="F10" s="83"/>
      <c r="G10" s="81" t="str">
        <f>B12</f>
        <v>県 商 工</v>
      </c>
      <c r="H10" s="82"/>
      <c r="I10" s="83"/>
      <c r="J10" s="81" t="str">
        <f>B13</f>
        <v>光　　陵</v>
      </c>
      <c r="K10" s="82"/>
      <c r="L10" s="83"/>
      <c r="M10" s="102" t="str">
        <f>B14</f>
        <v>横浜ｻｲｴﾝｽﾌﾛﾝﾃｨｱ</v>
      </c>
      <c r="N10" s="103"/>
      <c r="O10" s="104"/>
      <c r="P10" s="23" t="s">
        <v>0</v>
      </c>
      <c r="Q10" s="23" t="s">
        <v>3</v>
      </c>
      <c r="R10" s="24" t="s">
        <v>4</v>
      </c>
      <c r="S10" s="24" t="s">
        <v>5</v>
      </c>
      <c r="T10" s="24" t="s">
        <v>6</v>
      </c>
      <c r="U10" s="24"/>
      <c r="V10" s="24"/>
      <c r="W10" s="25"/>
      <c r="X10" s="26" t="s">
        <v>1</v>
      </c>
    </row>
    <row r="11" spans="1:24" ht="14.25" thickTop="1">
      <c r="A11" s="21">
        <v>1</v>
      </c>
      <c r="B11" s="70" t="s">
        <v>37</v>
      </c>
      <c r="C11" s="71"/>
      <c r="D11" s="90"/>
      <c r="E11" s="91"/>
      <c r="F11" s="92"/>
      <c r="G11" s="28">
        <v>5</v>
      </c>
      <c r="H11" s="29" t="s">
        <v>104</v>
      </c>
      <c r="I11" s="30">
        <v>6</v>
      </c>
      <c r="J11" s="28">
        <v>0</v>
      </c>
      <c r="K11" s="29" t="s">
        <v>104</v>
      </c>
      <c r="L11" s="30">
        <v>0</v>
      </c>
      <c r="M11" s="28">
        <v>5</v>
      </c>
      <c r="N11" s="29" t="s">
        <v>104</v>
      </c>
      <c r="O11" s="31">
        <v>0</v>
      </c>
      <c r="P11" s="32">
        <f>R11*3+T11</f>
        <v>4</v>
      </c>
      <c r="Q11" s="32">
        <f>(G11+J11+M11)-(I11+L11+O11)</f>
        <v>4</v>
      </c>
      <c r="R11" s="31">
        <f>COUNTIF(U11:W11,"A")</f>
        <v>1</v>
      </c>
      <c r="S11" s="31">
        <f>COUNTIF(U11:W11,"C")</f>
        <v>1</v>
      </c>
      <c r="T11" s="31">
        <f>COUNTIF(U11:W11,"B")</f>
        <v>1</v>
      </c>
      <c r="U11" s="32" t="str">
        <f>IF(G11="","",IF(G11&gt;I11,"A",IF(G11=I11,"B","C")))</f>
        <v>C</v>
      </c>
      <c r="V11" s="32" t="str">
        <f>IF(J11="","",IF(J11&gt;L11,"A",IF(J11=L11,"B","C")))</f>
        <v>B</v>
      </c>
      <c r="W11" s="33" t="str">
        <f>IF(M11="","",IF(M11&gt;O11,"A",IF(M11=O11,"B","C")))</f>
        <v>A</v>
      </c>
      <c r="X11" s="34">
        <v>3</v>
      </c>
    </row>
    <row r="12" spans="1:24" ht="13.5">
      <c r="A12" s="21">
        <v>2</v>
      </c>
      <c r="B12" s="68" t="s">
        <v>54</v>
      </c>
      <c r="C12" s="69"/>
      <c r="D12" s="35">
        <v>6</v>
      </c>
      <c r="E12" s="12" t="s">
        <v>104</v>
      </c>
      <c r="F12" s="36">
        <v>5</v>
      </c>
      <c r="G12" s="84"/>
      <c r="H12" s="85"/>
      <c r="I12" s="86"/>
      <c r="J12" s="37">
        <v>0</v>
      </c>
      <c r="K12" s="12" t="s">
        <v>104</v>
      </c>
      <c r="L12" s="36">
        <v>5</v>
      </c>
      <c r="M12" s="37">
        <v>3</v>
      </c>
      <c r="N12" s="12" t="s">
        <v>104</v>
      </c>
      <c r="O12" s="27">
        <v>1</v>
      </c>
      <c r="P12" s="38">
        <f>R12*3+T12</f>
        <v>6</v>
      </c>
      <c r="Q12" s="38">
        <f>(D12+J12+M12)-(F12+L12+O12)</f>
        <v>-2</v>
      </c>
      <c r="R12" s="27">
        <f>COUNTIF(U12:W12,"A")</f>
        <v>2</v>
      </c>
      <c r="S12" s="27">
        <f>COUNTIF(U12:W12,"C")</f>
        <v>1</v>
      </c>
      <c r="T12" s="27">
        <f>COUNTIF(U12:W12,"B")</f>
        <v>0</v>
      </c>
      <c r="U12" s="38" t="str">
        <f>IF(D12="","",IF(D12&gt;F12,"A",IF(D12=F12,"B","C")))</f>
        <v>A</v>
      </c>
      <c r="V12" s="38" t="str">
        <f>IF(J12="","",IF(J12&gt;L12,"A",IF(J12=L12,"B","C")))</f>
        <v>C</v>
      </c>
      <c r="W12" s="13" t="str">
        <f>IF(M12="","",IF(M12&gt;O12,"A",IF(M12=O12,"B","C")))</f>
        <v>A</v>
      </c>
      <c r="X12" s="39">
        <v>2</v>
      </c>
    </row>
    <row r="13" spans="1:24" ht="13.5">
      <c r="A13" s="21">
        <v>3</v>
      </c>
      <c r="B13" s="74" t="s">
        <v>71</v>
      </c>
      <c r="C13" s="75"/>
      <c r="D13" s="35">
        <v>0</v>
      </c>
      <c r="E13" s="12" t="s">
        <v>36</v>
      </c>
      <c r="F13" s="36">
        <v>0</v>
      </c>
      <c r="G13" s="37">
        <v>5</v>
      </c>
      <c r="H13" s="12" t="s">
        <v>36</v>
      </c>
      <c r="I13" s="36">
        <v>0</v>
      </c>
      <c r="J13" s="84"/>
      <c r="K13" s="85"/>
      <c r="L13" s="86"/>
      <c r="M13" s="37">
        <v>6</v>
      </c>
      <c r="N13" s="12" t="s">
        <v>36</v>
      </c>
      <c r="O13" s="27">
        <v>2</v>
      </c>
      <c r="P13" s="38">
        <f>R13*3+T13</f>
        <v>7</v>
      </c>
      <c r="Q13" s="38">
        <f>(D13+G13+M13)-(F13+I13+O13)</f>
        <v>9</v>
      </c>
      <c r="R13" s="27">
        <f>COUNTIF(U13:W13,"A")</f>
        <v>2</v>
      </c>
      <c r="S13" s="27">
        <f>COUNTIF(U13:W13,"C")</f>
        <v>0</v>
      </c>
      <c r="T13" s="27">
        <f>COUNTIF(U13:W13,"B")</f>
        <v>1</v>
      </c>
      <c r="U13" s="38" t="str">
        <f>IF(D13="","",IF(D13&gt;F13,"A",IF(D13=F13,"B","C")))</f>
        <v>B</v>
      </c>
      <c r="V13" s="38" t="str">
        <f>IF(G13="","",IF(G13&gt;I13,"A",IF(G13=I13,"B","C")))</f>
        <v>A</v>
      </c>
      <c r="W13" s="13" t="str">
        <f>IF(M13="","",IF(M13&gt;O13,"A",IF(M13=O13,"B","C")))</f>
        <v>A</v>
      </c>
      <c r="X13" s="39">
        <v>1</v>
      </c>
    </row>
    <row r="14" spans="1:24" ht="14.25" thickBot="1">
      <c r="A14" s="21">
        <v>4</v>
      </c>
      <c r="B14" s="80" t="s">
        <v>87</v>
      </c>
      <c r="C14" s="67"/>
      <c r="D14" s="41">
        <v>0</v>
      </c>
      <c r="E14" s="14" t="s">
        <v>36</v>
      </c>
      <c r="F14" s="42">
        <v>5</v>
      </c>
      <c r="G14" s="43">
        <v>1</v>
      </c>
      <c r="H14" s="14" t="s">
        <v>36</v>
      </c>
      <c r="I14" s="42">
        <v>3</v>
      </c>
      <c r="J14" s="43">
        <v>2</v>
      </c>
      <c r="K14" s="14" t="s">
        <v>36</v>
      </c>
      <c r="L14" s="42">
        <v>6</v>
      </c>
      <c r="M14" s="87"/>
      <c r="N14" s="88"/>
      <c r="O14" s="89"/>
      <c r="P14" s="44">
        <f>R14*3+T14</f>
        <v>0</v>
      </c>
      <c r="Q14" s="44">
        <f>(D14+G14+J14)-(F14+I14+L14)</f>
        <v>-11</v>
      </c>
      <c r="R14" s="40">
        <f>COUNTIF(U14:W14,"A")</f>
        <v>0</v>
      </c>
      <c r="S14" s="40">
        <f>COUNTIF(U14:W14,"C")</f>
        <v>3</v>
      </c>
      <c r="T14" s="40">
        <f>COUNTIF(U14:W14,"B")</f>
        <v>0</v>
      </c>
      <c r="U14" s="44" t="str">
        <f>IF(D14="","",IF(D14&gt;F14,"A",IF(D14=F14,"B","C")))</f>
        <v>C</v>
      </c>
      <c r="V14" s="44" t="str">
        <f>IF(G14="","",IF(G14&gt;I14,"A",IF(G14=I14,"B","C")))</f>
        <v>C</v>
      </c>
      <c r="W14" s="15" t="str">
        <f>IF(J14="","",IF(J14&gt;L14,"A",IF(J14=L14,"B","C")))</f>
        <v>C</v>
      </c>
      <c r="X14" s="45">
        <v>4</v>
      </c>
    </row>
    <row r="15" spans="1:24" ht="13.5">
      <c r="A15" s="21"/>
      <c r="B15" s="7"/>
      <c r="C15" s="7"/>
      <c r="V15" s="21"/>
      <c r="W15" s="22"/>
      <c r="X15" s="22"/>
    </row>
    <row r="16" spans="1:24" ht="14.25" thickBot="1">
      <c r="A16" s="21"/>
      <c r="V16" s="21"/>
      <c r="W16" s="22"/>
      <c r="X16" s="22"/>
    </row>
    <row r="17" spans="1:24" ht="14.25" thickBot="1">
      <c r="A17" s="21"/>
      <c r="B17" s="6" t="s">
        <v>105</v>
      </c>
      <c r="C17" s="58" t="s">
        <v>106</v>
      </c>
      <c r="D17" s="81" t="str">
        <f>B18</f>
        <v>慶應義塾</v>
      </c>
      <c r="E17" s="82"/>
      <c r="F17" s="83"/>
      <c r="G17" s="81" t="str">
        <f>B19</f>
        <v>上 矢 部</v>
      </c>
      <c r="H17" s="82"/>
      <c r="I17" s="83"/>
      <c r="J17" s="81" t="str">
        <f>B20</f>
        <v>サレジオ</v>
      </c>
      <c r="K17" s="82"/>
      <c r="L17" s="83"/>
      <c r="M17" s="81" t="str">
        <f>B21</f>
        <v>磯　　子</v>
      </c>
      <c r="N17" s="82"/>
      <c r="O17" s="83"/>
      <c r="P17" s="23" t="s">
        <v>0</v>
      </c>
      <c r="Q17" s="23" t="s">
        <v>3</v>
      </c>
      <c r="R17" s="24" t="s">
        <v>4</v>
      </c>
      <c r="S17" s="24" t="s">
        <v>5</v>
      </c>
      <c r="T17" s="24" t="s">
        <v>6</v>
      </c>
      <c r="U17" s="24"/>
      <c r="V17" s="24"/>
      <c r="W17" s="25"/>
      <c r="X17" s="26" t="s">
        <v>1</v>
      </c>
    </row>
    <row r="18" spans="1:24" ht="14.25" thickTop="1">
      <c r="A18" s="21">
        <v>1</v>
      </c>
      <c r="B18" s="74" t="s">
        <v>38</v>
      </c>
      <c r="C18" s="75"/>
      <c r="D18" s="90"/>
      <c r="E18" s="91"/>
      <c r="F18" s="92"/>
      <c r="G18" s="28">
        <v>10</v>
      </c>
      <c r="H18" s="29" t="s">
        <v>107</v>
      </c>
      <c r="I18" s="30">
        <v>0</v>
      </c>
      <c r="J18" s="28">
        <v>7</v>
      </c>
      <c r="K18" s="29" t="s">
        <v>107</v>
      </c>
      <c r="L18" s="30">
        <v>1</v>
      </c>
      <c r="M18" s="28">
        <v>10</v>
      </c>
      <c r="N18" s="29" t="s">
        <v>107</v>
      </c>
      <c r="O18" s="31">
        <v>2</v>
      </c>
      <c r="P18" s="32">
        <f>R18*3+T18</f>
        <v>9</v>
      </c>
      <c r="Q18" s="32">
        <f>(G18+J18+M18)-(I18+L18+O18)</f>
        <v>24</v>
      </c>
      <c r="R18" s="31">
        <f>COUNTIF(U18:W18,"A")</f>
        <v>3</v>
      </c>
      <c r="S18" s="31">
        <f>COUNTIF(U18:W18,"C")</f>
        <v>0</v>
      </c>
      <c r="T18" s="31">
        <f>COUNTIF(U18:W18,"B")</f>
        <v>0</v>
      </c>
      <c r="U18" s="32" t="str">
        <f>IF(G18="","",IF(G18&gt;I18,"A",IF(G18=I18,"B","C")))</f>
        <v>A</v>
      </c>
      <c r="V18" s="32" t="str">
        <f>IF(J18="","",IF(J18&gt;L18,"A",IF(J18=L18,"B","C")))</f>
        <v>A</v>
      </c>
      <c r="W18" s="33" t="str">
        <f>IF(M18="","",IF(M18&gt;O18,"A",IF(M18=O18,"B","C")))</f>
        <v>A</v>
      </c>
      <c r="X18" s="34">
        <v>1</v>
      </c>
    </row>
    <row r="19" spans="1:24" ht="13.5">
      <c r="A19" s="21">
        <v>2</v>
      </c>
      <c r="B19" s="70" t="s">
        <v>55</v>
      </c>
      <c r="C19" s="71"/>
      <c r="D19" s="35">
        <v>0</v>
      </c>
      <c r="E19" s="12" t="s">
        <v>36</v>
      </c>
      <c r="F19" s="36">
        <v>10</v>
      </c>
      <c r="G19" s="84"/>
      <c r="H19" s="85"/>
      <c r="I19" s="86"/>
      <c r="J19" s="37">
        <v>8</v>
      </c>
      <c r="K19" s="12" t="s">
        <v>36</v>
      </c>
      <c r="L19" s="36">
        <v>2</v>
      </c>
      <c r="M19" s="37">
        <v>3</v>
      </c>
      <c r="N19" s="12" t="s">
        <v>36</v>
      </c>
      <c r="O19" s="27">
        <v>5</v>
      </c>
      <c r="P19" s="38">
        <f>R19*3+T19</f>
        <v>3</v>
      </c>
      <c r="Q19" s="38">
        <f>(D19+J19+M19)-(F19+L19+O19)</f>
        <v>-6</v>
      </c>
      <c r="R19" s="27">
        <f>COUNTIF(U19:W19,"A")</f>
        <v>1</v>
      </c>
      <c r="S19" s="27">
        <f>COUNTIF(U19:W19,"C")</f>
        <v>2</v>
      </c>
      <c r="T19" s="27">
        <f>COUNTIF(U19:W19,"B")</f>
        <v>0</v>
      </c>
      <c r="U19" s="38" t="str">
        <f>IF(D19="","",IF(D19&gt;F19,"A",IF(D19=F19,"B","C")))</f>
        <v>C</v>
      </c>
      <c r="V19" s="38" t="str">
        <f>IF(J19="","",IF(J19&gt;L19,"A",IF(J19=L19,"B","C")))</f>
        <v>A</v>
      </c>
      <c r="W19" s="13" t="str">
        <f>IF(M19="","",IF(M19&gt;O19,"A",IF(M19=O19,"B","C")))</f>
        <v>C</v>
      </c>
      <c r="X19" s="39">
        <v>3</v>
      </c>
    </row>
    <row r="20" spans="1:24" ht="13.5">
      <c r="A20" s="21">
        <v>3</v>
      </c>
      <c r="B20" s="70" t="s">
        <v>72</v>
      </c>
      <c r="C20" s="71"/>
      <c r="D20" s="35">
        <v>1</v>
      </c>
      <c r="E20" s="12" t="s">
        <v>36</v>
      </c>
      <c r="F20" s="36">
        <v>7</v>
      </c>
      <c r="G20" s="37">
        <v>2</v>
      </c>
      <c r="H20" s="12" t="s">
        <v>36</v>
      </c>
      <c r="I20" s="36">
        <v>8</v>
      </c>
      <c r="J20" s="84"/>
      <c r="K20" s="85"/>
      <c r="L20" s="86"/>
      <c r="M20" s="37">
        <v>0</v>
      </c>
      <c r="N20" s="12" t="s">
        <v>36</v>
      </c>
      <c r="O20" s="27">
        <v>7</v>
      </c>
      <c r="P20" s="38">
        <f>R20*3+T20</f>
        <v>0</v>
      </c>
      <c r="Q20" s="38">
        <f>(D20+G20+M20)-(F20+I20+O20)</f>
        <v>-19</v>
      </c>
      <c r="R20" s="27">
        <f>COUNTIF(U20:W20,"A")</f>
        <v>0</v>
      </c>
      <c r="S20" s="27">
        <f>COUNTIF(U20:W20,"C")</f>
        <v>3</v>
      </c>
      <c r="T20" s="27">
        <f>COUNTIF(U20:W20,"B")</f>
        <v>0</v>
      </c>
      <c r="U20" s="38" t="str">
        <f>IF(D20="","",IF(D20&gt;F20,"A",IF(D20=F20,"B","C")))</f>
        <v>C</v>
      </c>
      <c r="V20" s="38" t="str">
        <f>IF(G20="","",IF(G20&gt;I20,"A",IF(G20=I20,"B","C")))</f>
        <v>C</v>
      </c>
      <c r="W20" s="13" t="str">
        <f>IF(M20="","",IF(M20&gt;O20,"A",IF(M20=O20,"B","C")))</f>
        <v>C</v>
      </c>
      <c r="X20" s="39">
        <v>4</v>
      </c>
    </row>
    <row r="21" spans="1:24" ht="14.25" thickBot="1">
      <c r="A21" s="21">
        <v>4</v>
      </c>
      <c r="B21" s="76" t="s">
        <v>88</v>
      </c>
      <c r="C21" s="77"/>
      <c r="D21" s="41">
        <v>2</v>
      </c>
      <c r="E21" s="14" t="s">
        <v>36</v>
      </c>
      <c r="F21" s="42">
        <v>10</v>
      </c>
      <c r="G21" s="43">
        <v>5</v>
      </c>
      <c r="H21" s="14" t="s">
        <v>36</v>
      </c>
      <c r="I21" s="42">
        <v>3</v>
      </c>
      <c r="J21" s="43">
        <v>7</v>
      </c>
      <c r="K21" s="14" t="s">
        <v>36</v>
      </c>
      <c r="L21" s="42">
        <v>0</v>
      </c>
      <c r="M21" s="87"/>
      <c r="N21" s="88"/>
      <c r="O21" s="89"/>
      <c r="P21" s="44">
        <f>R21*3+T21</f>
        <v>6</v>
      </c>
      <c r="Q21" s="44">
        <f>(D21+G21+J21)-(F21+I21+L21)</f>
        <v>1</v>
      </c>
      <c r="R21" s="40">
        <f>COUNTIF(U21:W21,"A")</f>
        <v>2</v>
      </c>
      <c r="S21" s="40">
        <f>COUNTIF(U21:W21,"C")</f>
        <v>1</v>
      </c>
      <c r="T21" s="40">
        <f>COUNTIF(U21:W21,"B")</f>
        <v>0</v>
      </c>
      <c r="U21" s="44" t="str">
        <f>IF(D21="","",IF(D21&gt;F21,"A",IF(D21=F21,"B","C")))</f>
        <v>C</v>
      </c>
      <c r="V21" s="44" t="str">
        <f>IF(G21="","",IF(G21&gt;I21,"A",IF(G21=I21,"B","C")))</f>
        <v>A</v>
      </c>
      <c r="W21" s="15" t="str">
        <f>IF(J21="","",IF(J21&gt;L21,"A",IF(J21=L21,"B","C")))</f>
        <v>A</v>
      </c>
      <c r="X21" s="45">
        <v>2</v>
      </c>
    </row>
    <row r="22" spans="1:24" ht="13.5">
      <c r="A22" s="21"/>
      <c r="B22" s="7"/>
      <c r="C22" s="7"/>
      <c r="V22" s="21"/>
      <c r="W22" s="22"/>
      <c r="X22" s="22"/>
    </row>
    <row r="23" spans="1:24" ht="14.25" thickBot="1">
      <c r="A23" s="21"/>
      <c r="V23" s="21"/>
      <c r="W23" s="22"/>
      <c r="X23" s="22"/>
    </row>
    <row r="24" spans="1:24" ht="14.25" thickBot="1">
      <c r="A24" s="21"/>
      <c r="B24" s="6" t="s">
        <v>108</v>
      </c>
      <c r="C24" s="58" t="s">
        <v>109</v>
      </c>
      <c r="D24" s="81" t="str">
        <f>B25</f>
        <v>横浜桜陽</v>
      </c>
      <c r="E24" s="82"/>
      <c r="F24" s="83"/>
      <c r="G24" s="81" t="str">
        <f>B26</f>
        <v>保土ヶ谷</v>
      </c>
      <c r="H24" s="82"/>
      <c r="I24" s="83"/>
      <c r="J24" s="81" t="str">
        <f>B27</f>
        <v>横浜南陵</v>
      </c>
      <c r="K24" s="82"/>
      <c r="L24" s="83"/>
      <c r="M24" s="81" t="str">
        <f>B28</f>
        <v>元 石 川</v>
      </c>
      <c r="N24" s="82"/>
      <c r="O24" s="83"/>
      <c r="P24" s="23" t="s">
        <v>0</v>
      </c>
      <c r="Q24" s="23" t="s">
        <v>3</v>
      </c>
      <c r="R24" s="24" t="s">
        <v>4</v>
      </c>
      <c r="S24" s="24" t="s">
        <v>5</v>
      </c>
      <c r="T24" s="24" t="s">
        <v>6</v>
      </c>
      <c r="U24" s="24"/>
      <c r="V24" s="24"/>
      <c r="W24" s="25"/>
      <c r="X24" s="26" t="s">
        <v>1</v>
      </c>
    </row>
    <row r="25" spans="1:24" ht="14.25" thickTop="1">
      <c r="A25" s="21">
        <v>1</v>
      </c>
      <c r="B25" s="74" t="s">
        <v>39</v>
      </c>
      <c r="C25" s="75"/>
      <c r="D25" s="90"/>
      <c r="E25" s="91"/>
      <c r="F25" s="92"/>
      <c r="G25" s="28">
        <v>11</v>
      </c>
      <c r="H25" s="29" t="s">
        <v>107</v>
      </c>
      <c r="I25" s="30">
        <v>3</v>
      </c>
      <c r="J25" s="28">
        <v>5</v>
      </c>
      <c r="K25" s="29" t="s">
        <v>107</v>
      </c>
      <c r="L25" s="30">
        <v>4</v>
      </c>
      <c r="M25" s="28">
        <v>8</v>
      </c>
      <c r="N25" s="29" t="s">
        <v>107</v>
      </c>
      <c r="O25" s="31">
        <v>1</v>
      </c>
      <c r="P25" s="32">
        <f>R25*3+T25</f>
        <v>9</v>
      </c>
      <c r="Q25" s="32">
        <f>(G25+J25+M25)-(I25+L25+O25)</f>
        <v>16</v>
      </c>
      <c r="R25" s="31">
        <f>COUNTIF(U25:W25,"A")</f>
        <v>3</v>
      </c>
      <c r="S25" s="31">
        <f>COUNTIF(U25:W25,"C")</f>
        <v>0</v>
      </c>
      <c r="T25" s="31">
        <f>COUNTIF(U25:W25,"B")</f>
        <v>0</v>
      </c>
      <c r="U25" s="32" t="str">
        <f>IF(G25="","",IF(G25&gt;I25,"A",IF(G25=I25,"B","C")))</f>
        <v>A</v>
      </c>
      <c r="V25" s="32" t="str">
        <f>IF(J25="","",IF(J25&gt;L25,"A",IF(J25=L25,"B","C")))</f>
        <v>A</v>
      </c>
      <c r="W25" s="33" t="str">
        <f>IF(M25="","",IF(M25&gt;O25,"A",IF(M25=O25,"B","C")))</f>
        <v>A</v>
      </c>
      <c r="X25" s="34">
        <v>1</v>
      </c>
    </row>
    <row r="26" spans="1:24" ht="13.5">
      <c r="A26" s="21">
        <v>2</v>
      </c>
      <c r="B26" s="70" t="s">
        <v>56</v>
      </c>
      <c r="C26" s="71"/>
      <c r="D26" s="35">
        <v>3</v>
      </c>
      <c r="E26" s="12" t="s">
        <v>107</v>
      </c>
      <c r="F26" s="36">
        <v>11</v>
      </c>
      <c r="G26" s="84"/>
      <c r="H26" s="85"/>
      <c r="I26" s="86"/>
      <c r="J26" s="37">
        <v>1</v>
      </c>
      <c r="K26" s="12" t="s">
        <v>107</v>
      </c>
      <c r="L26" s="36">
        <v>9</v>
      </c>
      <c r="M26" s="37">
        <v>10</v>
      </c>
      <c r="N26" s="12" t="s">
        <v>107</v>
      </c>
      <c r="O26" s="27">
        <v>3</v>
      </c>
      <c r="P26" s="38">
        <f>R26*3+T26</f>
        <v>3</v>
      </c>
      <c r="Q26" s="38">
        <f>(D26+J26+M26)-(F26+L26+O26)</f>
        <v>-9</v>
      </c>
      <c r="R26" s="27">
        <f>COUNTIF(U26:W26,"A")</f>
        <v>1</v>
      </c>
      <c r="S26" s="27">
        <f>COUNTIF(U26:W26,"C")</f>
        <v>2</v>
      </c>
      <c r="T26" s="27">
        <f>COUNTIF(U26:W26,"B")</f>
        <v>0</v>
      </c>
      <c r="U26" s="38" t="str">
        <f>IF(D26="","",IF(D26&gt;F26,"A",IF(D26=F26,"B","C")))</f>
        <v>C</v>
      </c>
      <c r="V26" s="38" t="str">
        <f>IF(J26="","",IF(J26&gt;L26,"A",IF(J26=L26,"B","C")))</f>
        <v>C</v>
      </c>
      <c r="W26" s="13" t="str">
        <f>IF(M26="","",IF(M26&gt;O26,"A",IF(M26=O26,"B","C")))</f>
        <v>A</v>
      </c>
      <c r="X26" s="39">
        <v>3</v>
      </c>
    </row>
    <row r="27" spans="1:24" ht="13.5">
      <c r="A27" s="21">
        <v>3</v>
      </c>
      <c r="B27" s="68" t="s">
        <v>73</v>
      </c>
      <c r="C27" s="69"/>
      <c r="D27" s="35">
        <v>4</v>
      </c>
      <c r="E27" s="12" t="s">
        <v>107</v>
      </c>
      <c r="F27" s="36">
        <v>5</v>
      </c>
      <c r="G27" s="37">
        <v>9</v>
      </c>
      <c r="H27" s="12" t="s">
        <v>107</v>
      </c>
      <c r="I27" s="36">
        <v>1</v>
      </c>
      <c r="J27" s="84"/>
      <c r="K27" s="85"/>
      <c r="L27" s="86"/>
      <c r="M27" s="37">
        <v>14</v>
      </c>
      <c r="N27" s="12" t="s">
        <v>107</v>
      </c>
      <c r="O27" s="27">
        <v>1</v>
      </c>
      <c r="P27" s="38">
        <f>R27*3+T27</f>
        <v>6</v>
      </c>
      <c r="Q27" s="38">
        <f>(D27+G27+M27)-(F27+I27+O27)</f>
        <v>20</v>
      </c>
      <c r="R27" s="27">
        <f>COUNTIF(U27:W27,"A")</f>
        <v>2</v>
      </c>
      <c r="S27" s="27">
        <f>COUNTIF(U27:W27,"C")</f>
        <v>1</v>
      </c>
      <c r="T27" s="27">
        <f>COUNTIF(U27:W27,"B")</f>
        <v>0</v>
      </c>
      <c r="U27" s="38" t="str">
        <f>IF(D27="","",IF(D27&gt;F27,"A",IF(D27=F27,"B","C")))</f>
        <v>C</v>
      </c>
      <c r="V27" s="38" t="str">
        <f>IF(G27="","",IF(G27&gt;I27,"A",IF(G27=I27,"B","C")))</f>
        <v>A</v>
      </c>
      <c r="W27" s="13" t="str">
        <f>IF(M27="","",IF(M27&gt;O27,"A",IF(M27=O27,"B","C")))</f>
        <v>A</v>
      </c>
      <c r="X27" s="39">
        <v>2</v>
      </c>
    </row>
    <row r="28" spans="1:24" ht="14.25" thickBot="1">
      <c r="A28" s="21">
        <v>4</v>
      </c>
      <c r="B28" s="80" t="s">
        <v>89</v>
      </c>
      <c r="C28" s="67"/>
      <c r="D28" s="41">
        <v>1</v>
      </c>
      <c r="E28" s="14" t="s">
        <v>107</v>
      </c>
      <c r="F28" s="42">
        <v>8</v>
      </c>
      <c r="G28" s="43">
        <v>3</v>
      </c>
      <c r="H28" s="14" t="s">
        <v>107</v>
      </c>
      <c r="I28" s="42">
        <v>10</v>
      </c>
      <c r="J28" s="43">
        <v>1</v>
      </c>
      <c r="K28" s="14" t="s">
        <v>107</v>
      </c>
      <c r="L28" s="42">
        <v>14</v>
      </c>
      <c r="M28" s="87"/>
      <c r="N28" s="88"/>
      <c r="O28" s="89"/>
      <c r="P28" s="44">
        <f>R28*3+T28</f>
        <v>0</v>
      </c>
      <c r="Q28" s="44">
        <f>(D28+G28+J28)-(F28+I28+L28)</f>
        <v>-27</v>
      </c>
      <c r="R28" s="40">
        <f>COUNTIF(U28:W28,"A")</f>
        <v>0</v>
      </c>
      <c r="S28" s="40">
        <f>COUNTIF(U28:W28,"C")</f>
        <v>3</v>
      </c>
      <c r="T28" s="40">
        <f>COUNTIF(U28:W28,"B")</f>
        <v>0</v>
      </c>
      <c r="U28" s="44" t="str">
        <f>IF(D28="","",IF(D28&gt;F28,"A",IF(D28=F28,"B","C")))</f>
        <v>C</v>
      </c>
      <c r="V28" s="44" t="str">
        <f>IF(G28="","",IF(G28&gt;I28,"A",IF(G28=I28,"B","C")))</f>
        <v>C</v>
      </c>
      <c r="W28" s="15" t="str">
        <f>IF(J28="","",IF(J28&gt;L28,"A",IF(J28=L28,"B","C")))</f>
        <v>C</v>
      </c>
      <c r="X28" s="45">
        <v>4</v>
      </c>
    </row>
    <row r="29" spans="1:24" ht="13.5">
      <c r="A29" s="21"/>
      <c r="B29" s="7"/>
      <c r="C29" s="7"/>
      <c r="V29" s="21"/>
      <c r="W29" s="22"/>
      <c r="X29" s="22"/>
    </row>
    <row r="30" spans="1:24" ht="14.25" thickBot="1">
      <c r="A30" s="21"/>
      <c r="V30" s="21"/>
      <c r="W30" s="22"/>
      <c r="X30" s="22"/>
    </row>
    <row r="31" spans="1:24" ht="14.25" thickBot="1">
      <c r="A31" s="21"/>
      <c r="B31" s="11" t="s">
        <v>110</v>
      </c>
      <c r="C31" s="62" t="s">
        <v>111</v>
      </c>
      <c r="D31" s="81" t="str">
        <f>B32</f>
        <v>横浜創学館</v>
      </c>
      <c r="E31" s="82"/>
      <c r="F31" s="83"/>
      <c r="G31" s="81" t="str">
        <f>B33</f>
        <v>金　　井</v>
      </c>
      <c r="H31" s="82"/>
      <c r="I31" s="83"/>
      <c r="J31" s="102" t="str">
        <f>B34</f>
        <v>横浜平沼・湘南学園</v>
      </c>
      <c r="K31" s="103"/>
      <c r="L31" s="104"/>
      <c r="M31" s="81" t="str">
        <f>B35</f>
        <v>鶴　　見</v>
      </c>
      <c r="N31" s="82"/>
      <c r="O31" s="83"/>
      <c r="P31" s="23" t="s">
        <v>0</v>
      </c>
      <c r="Q31" s="23" t="s">
        <v>3</v>
      </c>
      <c r="R31" s="24" t="s">
        <v>4</v>
      </c>
      <c r="S31" s="24" t="s">
        <v>5</v>
      </c>
      <c r="T31" s="24" t="s">
        <v>6</v>
      </c>
      <c r="U31" s="24"/>
      <c r="V31" s="24"/>
      <c r="W31" s="25"/>
      <c r="X31" s="26" t="s">
        <v>1</v>
      </c>
    </row>
    <row r="32" spans="1:24" ht="14.25" thickTop="1">
      <c r="A32" s="21">
        <v>1</v>
      </c>
      <c r="B32" s="74" t="s">
        <v>40</v>
      </c>
      <c r="C32" s="75"/>
      <c r="D32" s="90"/>
      <c r="E32" s="91"/>
      <c r="F32" s="92"/>
      <c r="G32" s="28">
        <v>10</v>
      </c>
      <c r="H32" s="29" t="s">
        <v>107</v>
      </c>
      <c r="I32" s="30">
        <v>0</v>
      </c>
      <c r="J32" s="28">
        <v>27</v>
      </c>
      <c r="K32" s="29" t="s">
        <v>107</v>
      </c>
      <c r="L32" s="30">
        <v>1</v>
      </c>
      <c r="M32" s="28">
        <v>6</v>
      </c>
      <c r="N32" s="29" t="s">
        <v>107</v>
      </c>
      <c r="O32" s="31">
        <v>0</v>
      </c>
      <c r="P32" s="32">
        <f>R32*3+T32</f>
        <v>9</v>
      </c>
      <c r="Q32" s="32">
        <f>(G32+J32+M32)-(I32+L32+O32)</f>
        <v>42</v>
      </c>
      <c r="R32" s="31">
        <f>COUNTIF(U32:W32,"A")</f>
        <v>3</v>
      </c>
      <c r="S32" s="31">
        <f>COUNTIF(U32:W32,"C")</f>
        <v>0</v>
      </c>
      <c r="T32" s="31">
        <f>COUNTIF(U32:W32,"B")</f>
        <v>0</v>
      </c>
      <c r="U32" s="32" t="str">
        <f>IF(G32="","",IF(G32&gt;I32,"A",IF(G32=I32,"B","C")))</f>
        <v>A</v>
      </c>
      <c r="V32" s="32" t="str">
        <f>IF(J32="","",IF(J32&gt;L32,"A",IF(J32=L32,"B","C")))</f>
        <v>A</v>
      </c>
      <c r="W32" s="33" t="str">
        <f>IF(M32="","",IF(M32&gt;O32,"A",IF(M32=O32,"B","C")))</f>
        <v>A</v>
      </c>
      <c r="X32" s="34">
        <v>1</v>
      </c>
    </row>
    <row r="33" spans="1:24" ht="13.5">
      <c r="A33" s="21">
        <v>2</v>
      </c>
      <c r="B33" s="68" t="s">
        <v>57</v>
      </c>
      <c r="C33" s="69"/>
      <c r="D33" s="35">
        <v>0</v>
      </c>
      <c r="E33" s="12" t="s">
        <v>107</v>
      </c>
      <c r="F33" s="36">
        <v>10</v>
      </c>
      <c r="G33" s="84"/>
      <c r="H33" s="85"/>
      <c r="I33" s="86"/>
      <c r="J33" s="37">
        <v>8</v>
      </c>
      <c r="K33" s="12" t="s">
        <v>107</v>
      </c>
      <c r="L33" s="36">
        <v>1</v>
      </c>
      <c r="M33" s="37">
        <v>7</v>
      </c>
      <c r="N33" s="12" t="s">
        <v>107</v>
      </c>
      <c r="O33" s="27">
        <v>1</v>
      </c>
      <c r="P33" s="38">
        <f>R33*3+T33</f>
        <v>6</v>
      </c>
      <c r="Q33" s="38">
        <f>(D33+J33+M33)-(F33+L33+O33)</f>
        <v>3</v>
      </c>
      <c r="R33" s="27">
        <f>COUNTIF(U33:W33,"A")</f>
        <v>2</v>
      </c>
      <c r="S33" s="27">
        <f>COUNTIF(U33:W33,"C")</f>
        <v>1</v>
      </c>
      <c r="T33" s="27">
        <f>COUNTIF(U33:W33,"B")</f>
        <v>0</v>
      </c>
      <c r="U33" s="38" t="str">
        <f>IF(D33="","",IF(D33&gt;F33,"A",IF(D33=F33,"B","C")))</f>
        <v>C</v>
      </c>
      <c r="V33" s="38" t="str">
        <f>IF(J33="","",IF(J33&gt;L33,"A",IF(J33=L33,"B","C")))</f>
        <v>A</v>
      </c>
      <c r="W33" s="13" t="str">
        <f>IF(M33="","",IF(M33&gt;O33,"A",IF(M33=O33,"B","C")))</f>
        <v>A</v>
      </c>
      <c r="X33" s="39">
        <v>2</v>
      </c>
    </row>
    <row r="34" spans="1:24" ht="13.5">
      <c r="A34" s="21">
        <v>3</v>
      </c>
      <c r="B34" s="96" t="s">
        <v>74</v>
      </c>
      <c r="C34" s="97"/>
      <c r="D34" s="35">
        <v>1</v>
      </c>
      <c r="E34" s="12" t="s">
        <v>107</v>
      </c>
      <c r="F34" s="36">
        <v>27</v>
      </c>
      <c r="G34" s="37">
        <v>1</v>
      </c>
      <c r="H34" s="12" t="s">
        <v>107</v>
      </c>
      <c r="I34" s="36">
        <v>8</v>
      </c>
      <c r="J34" s="84"/>
      <c r="K34" s="85"/>
      <c r="L34" s="86"/>
      <c r="M34" s="37">
        <v>4</v>
      </c>
      <c r="N34" s="12" t="s">
        <v>107</v>
      </c>
      <c r="O34" s="27">
        <v>6</v>
      </c>
      <c r="P34" s="38">
        <f>R34*3+T34</f>
        <v>0</v>
      </c>
      <c r="Q34" s="38">
        <f>(D34+G34+M34)-(F34+I34+O34)</f>
        <v>-35</v>
      </c>
      <c r="R34" s="27">
        <f>COUNTIF(U34:W34,"A")</f>
        <v>0</v>
      </c>
      <c r="S34" s="27">
        <f>COUNTIF(U34:W34,"C")</f>
        <v>3</v>
      </c>
      <c r="T34" s="27">
        <f>COUNTIF(U34:W34,"B")</f>
        <v>0</v>
      </c>
      <c r="U34" s="38" t="str">
        <f>IF(D34="","",IF(D34&gt;F34,"A",IF(D34=F34,"B","C")))</f>
        <v>C</v>
      </c>
      <c r="V34" s="38" t="str">
        <f>IF(G34="","",IF(G34&gt;I34,"A",IF(G34=I34,"B","C")))</f>
        <v>C</v>
      </c>
      <c r="W34" s="13" t="str">
        <f>IF(M34="","",IF(M34&gt;O34,"A",IF(M34=O34,"B","C")))</f>
        <v>C</v>
      </c>
      <c r="X34" s="39">
        <v>4</v>
      </c>
    </row>
    <row r="35" spans="1:24" ht="14.25" thickBot="1">
      <c r="A35" s="21">
        <v>4</v>
      </c>
      <c r="B35" s="80" t="s">
        <v>90</v>
      </c>
      <c r="C35" s="67"/>
      <c r="D35" s="41">
        <v>0</v>
      </c>
      <c r="E35" s="14" t="s">
        <v>107</v>
      </c>
      <c r="F35" s="42">
        <v>6</v>
      </c>
      <c r="G35" s="43">
        <v>1</v>
      </c>
      <c r="H35" s="14" t="s">
        <v>107</v>
      </c>
      <c r="I35" s="42">
        <v>7</v>
      </c>
      <c r="J35" s="43">
        <v>6</v>
      </c>
      <c r="K35" s="14" t="s">
        <v>107</v>
      </c>
      <c r="L35" s="42">
        <v>4</v>
      </c>
      <c r="M35" s="87"/>
      <c r="N35" s="88"/>
      <c r="O35" s="89"/>
      <c r="P35" s="44">
        <f>R35*3+T35</f>
        <v>3</v>
      </c>
      <c r="Q35" s="44">
        <f>(D35+G35+J35)-(F35+I35+L35)</f>
        <v>-10</v>
      </c>
      <c r="R35" s="40">
        <f>COUNTIF(U35:W35,"A")</f>
        <v>1</v>
      </c>
      <c r="S35" s="40">
        <f>COUNTIF(U35:W35,"C")</f>
        <v>2</v>
      </c>
      <c r="T35" s="40">
        <f>COUNTIF(U35:W35,"B")</f>
        <v>0</v>
      </c>
      <c r="U35" s="44" t="str">
        <f>IF(D35="","",IF(D35&gt;F35,"A",IF(D35=F35,"B","C")))</f>
        <v>C</v>
      </c>
      <c r="V35" s="44" t="str">
        <f>IF(G35="","",IF(G35&gt;I35,"A",IF(G35=I35,"B","C")))</f>
        <v>C</v>
      </c>
      <c r="W35" s="15" t="str">
        <f>IF(J35="","",IF(J35&gt;L35,"A",IF(J35=L35,"B","C")))</f>
        <v>A</v>
      </c>
      <c r="X35" s="45">
        <v>3</v>
      </c>
    </row>
    <row r="36" spans="2:3" ht="13.5">
      <c r="B36" s="7"/>
      <c r="C36" s="7"/>
    </row>
    <row r="37" ht="14.25" thickBot="1"/>
    <row r="38" spans="1:24" ht="14.25" thickBot="1">
      <c r="A38" s="21"/>
      <c r="B38" s="6" t="s">
        <v>112</v>
      </c>
      <c r="C38" s="58" t="s">
        <v>30</v>
      </c>
      <c r="D38" s="81" t="str">
        <f>B39</f>
        <v>桐蔭学園</v>
      </c>
      <c r="E38" s="82"/>
      <c r="F38" s="83"/>
      <c r="G38" s="81" t="str">
        <f>B40</f>
        <v>東</v>
      </c>
      <c r="H38" s="82"/>
      <c r="I38" s="83"/>
      <c r="J38" s="81" t="str">
        <f>B41</f>
        <v>瀬 谷 西</v>
      </c>
      <c r="K38" s="82"/>
      <c r="L38" s="83"/>
      <c r="M38" s="81" t="str">
        <f>B42</f>
        <v>白　　山</v>
      </c>
      <c r="N38" s="82"/>
      <c r="O38" s="83"/>
      <c r="P38" s="23" t="s">
        <v>0</v>
      </c>
      <c r="Q38" s="23" t="s">
        <v>3</v>
      </c>
      <c r="R38" s="24" t="s">
        <v>4</v>
      </c>
      <c r="S38" s="24" t="s">
        <v>5</v>
      </c>
      <c r="T38" s="24" t="s">
        <v>6</v>
      </c>
      <c r="U38" s="24"/>
      <c r="V38" s="24"/>
      <c r="W38" s="25"/>
      <c r="X38" s="26" t="s">
        <v>1</v>
      </c>
    </row>
    <row r="39" spans="1:24" ht="14.25" thickTop="1">
      <c r="A39" s="21">
        <v>1</v>
      </c>
      <c r="B39" s="74" t="s">
        <v>41</v>
      </c>
      <c r="C39" s="75"/>
      <c r="D39" s="90"/>
      <c r="E39" s="91"/>
      <c r="F39" s="92"/>
      <c r="G39" s="28">
        <v>7</v>
      </c>
      <c r="H39" s="29" t="s">
        <v>107</v>
      </c>
      <c r="I39" s="30">
        <v>0</v>
      </c>
      <c r="J39" s="28">
        <v>5</v>
      </c>
      <c r="K39" s="29" t="s">
        <v>107</v>
      </c>
      <c r="L39" s="30">
        <v>0</v>
      </c>
      <c r="M39" s="28">
        <v>7</v>
      </c>
      <c r="N39" s="29" t="s">
        <v>107</v>
      </c>
      <c r="O39" s="31">
        <v>0</v>
      </c>
      <c r="P39" s="32">
        <f>R39*3+T39</f>
        <v>9</v>
      </c>
      <c r="Q39" s="32">
        <f>(G39+J39+M39)-(I39+L39+O39)</f>
        <v>19</v>
      </c>
      <c r="R39" s="31">
        <f>COUNTIF(U39:W39,"A")</f>
        <v>3</v>
      </c>
      <c r="S39" s="31">
        <f>COUNTIF(U39:W39,"C")</f>
        <v>0</v>
      </c>
      <c r="T39" s="31">
        <f>COUNTIF(U39:W39,"B")</f>
        <v>0</v>
      </c>
      <c r="U39" s="32" t="str">
        <f>IF(G39="","",IF(G39&gt;I39,"A",IF(G39=I39,"B","C")))</f>
        <v>A</v>
      </c>
      <c r="V39" s="32" t="str">
        <f>IF(J39="","",IF(J39&gt;L39,"A",IF(J39=L39,"B","C")))</f>
        <v>A</v>
      </c>
      <c r="W39" s="33" t="str">
        <f>IF(M39="","",IF(M39&gt;O39,"A",IF(M39=O39,"B","C")))</f>
        <v>A</v>
      </c>
      <c r="X39" s="34">
        <v>1</v>
      </c>
    </row>
    <row r="40" spans="1:24" ht="13.5">
      <c r="A40" s="21">
        <v>2</v>
      </c>
      <c r="B40" s="70" t="s">
        <v>58</v>
      </c>
      <c r="C40" s="71"/>
      <c r="D40" s="35">
        <v>0</v>
      </c>
      <c r="E40" s="12" t="s">
        <v>107</v>
      </c>
      <c r="F40" s="36">
        <v>7</v>
      </c>
      <c r="G40" s="84"/>
      <c r="H40" s="85"/>
      <c r="I40" s="86"/>
      <c r="J40" s="37">
        <v>1</v>
      </c>
      <c r="K40" s="12" t="s">
        <v>107</v>
      </c>
      <c r="L40" s="36">
        <v>9</v>
      </c>
      <c r="M40" s="37">
        <v>3</v>
      </c>
      <c r="N40" s="12" t="s">
        <v>107</v>
      </c>
      <c r="O40" s="27">
        <v>7</v>
      </c>
      <c r="P40" s="38">
        <f>R40*3+T40</f>
        <v>0</v>
      </c>
      <c r="Q40" s="38">
        <f>(D40+J40+M40)-(F40+L40+O40)</f>
        <v>-19</v>
      </c>
      <c r="R40" s="27">
        <f>COUNTIF(U40:W40,"A")</f>
        <v>0</v>
      </c>
      <c r="S40" s="27">
        <f>COUNTIF(U40:W40,"C")</f>
        <v>3</v>
      </c>
      <c r="T40" s="27">
        <f>COUNTIF(U40:W40,"B")</f>
        <v>0</v>
      </c>
      <c r="U40" s="38" t="str">
        <f>IF(D40="","",IF(D40&gt;F40,"A",IF(D40=F40,"B","C")))</f>
        <v>C</v>
      </c>
      <c r="V40" s="38" t="str">
        <f>IF(J40="","",IF(J40&gt;L40,"A",IF(J40=L40,"B","C")))</f>
        <v>C</v>
      </c>
      <c r="W40" s="13" t="str">
        <f>IF(M40="","",IF(M40&gt;O40,"A",IF(M40=O40,"B","C")))</f>
        <v>C</v>
      </c>
      <c r="X40" s="39">
        <v>4</v>
      </c>
    </row>
    <row r="41" spans="1:24" ht="13.5">
      <c r="A41" s="21">
        <v>3</v>
      </c>
      <c r="B41" s="68" t="s">
        <v>75</v>
      </c>
      <c r="C41" s="69"/>
      <c r="D41" s="35">
        <v>0</v>
      </c>
      <c r="E41" s="12" t="s">
        <v>107</v>
      </c>
      <c r="F41" s="36">
        <v>5</v>
      </c>
      <c r="G41" s="37">
        <v>9</v>
      </c>
      <c r="H41" s="12" t="s">
        <v>107</v>
      </c>
      <c r="I41" s="36">
        <v>1</v>
      </c>
      <c r="J41" s="84"/>
      <c r="K41" s="85"/>
      <c r="L41" s="86"/>
      <c r="M41" s="37">
        <v>7</v>
      </c>
      <c r="N41" s="12" t="s">
        <v>107</v>
      </c>
      <c r="O41" s="27">
        <v>2</v>
      </c>
      <c r="P41" s="38">
        <f>R41*3+T41</f>
        <v>6</v>
      </c>
      <c r="Q41" s="38">
        <f>(D41+G41+M41)-(F41+I41+O41)</f>
        <v>8</v>
      </c>
      <c r="R41" s="27">
        <f>COUNTIF(U41:W41,"A")</f>
        <v>2</v>
      </c>
      <c r="S41" s="27">
        <f>COUNTIF(U41:W41,"C")</f>
        <v>1</v>
      </c>
      <c r="T41" s="27">
        <f>COUNTIF(U41:W41,"B")</f>
        <v>0</v>
      </c>
      <c r="U41" s="38" t="str">
        <f>IF(D41="","",IF(D41&gt;F41,"A",IF(D41=F41,"B","C")))</f>
        <v>C</v>
      </c>
      <c r="V41" s="38" t="str">
        <f>IF(G41="","",IF(G41&gt;I41,"A",IF(G41=I41,"B","C")))</f>
        <v>A</v>
      </c>
      <c r="W41" s="13" t="str">
        <f>IF(M41="","",IF(M41&gt;O41,"A",IF(M41=O41,"B","C")))</f>
        <v>A</v>
      </c>
      <c r="X41" s="39">
        <v>2</v>
      </c>
    </row>
    <row r="42" spans="1:24" ht="14.25" thickBot="1">
      <c r="A42" s="21">
        <v>4</v>
      </c>
      <c r="B42" s="80" t="s">
        <v>91</v>
      </c>
      <c r="C42" s="67"/>
      <c r="D42" s="41">
        <v>0</v>
      </c>
      <c r="E42" s="14" t="s">
        <v>107</v>
      </c>
      <c r="F42" s="42">
        <v>7</v>
      </c>
      <c r="G42" s="43">
        <v>7</v>
      </c>
      <c r="H42" s="14" t="s">
        <v>107</v>
      </c>
      <c r="I42" s="42">
        <v>3</v>
      </c>
      <c r="J42" s="43">
        <v>2</v>
      </c>
      <c r="K42" s="14" t="s">
        <v>107</v>
      </c>
      <c r="L42" s="42">
        <v>7</v>
      </c>
      <c r="M42" s="87"/>
      <c r="N42" s="88"/>
      <c r="O42" s="89"/>
      <c r="P42" s="44">
        <f>R42*3+T42</f>
        <v>3</v>
      </c>
      <c r="Q42" s="44">
        <f>(D42+G42+J42)-(F42+I42+L42)</f>
        <v>-8</v>
      </c>
      <c r="R42" s="40">
        <f>COUNTIF(U42:W42,"A")</f>
        <v>1</v>
      </c>
      <c r="S42" s="40">
        <f>COUNTIF(U42:W42,"C")</f>
        <v>2</v>
      </c>
      <c r="T42" s="40">
        <f>COUNTIF(U42:W42,"B")</f>
        <v>0</v>
      </c>
      <c r="U42" s="44" t="str">
        <f>IF(D42="","",IF(D42&gt;F42,"A",IF(D42=F42,"B","C")))</f>
        <v>C</v>
      </c>
      <c r="V42" s="44" t="str">
        <f>IF(G42="","",IF(G42&gt;I42,"A",IF(G42=I42,"B","C")))</f>
        <v>A</v>
      </c>
      <c r="W42" s="15" t="str">
        <f>IF(J42="","",IF(J42&gt;L42,"A",IF(J42=L42,"B","C")))</f>
        <v>C</v>
      </c>
      <c r="X42" s="45">
        <v>3</v>
      </c>
    </row>
    <row r="43" spans="1:24" ht="13.5">
      <c r="A43" s="21"/>
      <c r="B43" s="7"/>
      <c r="C43" s="7"/>
      <c r="V43" s="21"/>
      <c r="W43" s="22"/>
      <c r="X43" s="22"/>
    </row>
    <row r="44" spans="1:24" ht="14.25" thickBot="1">
      <c r="A44" s="21"/>
      <c r="V44" s="21"/>
      <c r="W44" s="22"/>
      <c r="X44" s="22"/>
    </row>
    <row r="45" spans="1:24" ht="14.25" thickBot="1">
      <c r="A45" s="21"/>
      <c r="B45" s="6" t="s">
        <v>113</v>
      </c>
      <c r="C45" s="63" t="s">
        <v>114</v>
      </c>
      <c r="D45" s="81" t="str">
        <f>B46</f>
        <v>横浜隼人</v>
      </c>
      <c r="E45" s="82"/>
      <c r="F45" s="83"/>
      <c r="G45" s="81" t="str">
        <f>B47</f>
        <v>新　　栄</v>
      </c>
      <c r="H45" s="82"/>
      <c r="I45" s="83"/>
      <c r="J45" s="81" t="str">
        <f>B48</f>
        <v>橘 学 苑</v>
      </c>
      <c r="K45" s="82"/>
      <c r="L45" s="83"/>
      <c r="M45" s="81" t="str">
        <f>B49</f>
        <v>釜 利 谷</v>
      </c>
      <c r="N45" s="82"/>
      <c r="O45" s="83"/>
      <c r="P45" s="23" t="s">
        <v>0</v>
      </c>
      <c r="Q45" s="23" t="s">
        <v>3</v>
      </c>
      <c r="R45" s="24" t="s">
        <v>4</v>
      </c>
      <c r="S45" s="24" t="s">
        <v>5</v>
      </c>
      <c r="T45" s="24" t="s">
        <v>6</v>
      </c>
      <c r="U45" s="24"/>
      <c r="V45" s="24"/>
      <c r="W45" s="25"/>
      <c r="X45" s="26" t="s">
        <v>1</v>
      </c>
    </row>
    <row r="46" spans="1:24" ht="14.25" thickTop="1">
      <c r="A46" s="21">
        <v>1</v>
      </c>
      <c r="B46" s="68" t="s">
        <v>42</v>
      </c>
      <c r="C46" s="69"/>
      <c r="D46" s="90"/>
      <c r="E46" s="91"/>
      <c r="F46" s="92"/>
      <c r="G46" s="28">
        <v>10</v>
      </c>
      <c r="H46" s="29" t="s">
        <v>107</v>
      </c>
      <c r="I46" s="30">
        <v>0</v>
      </c>
      <c r="J46" s="28">
        <v>2</v>
      </c>
      <c r="K46" s="29" t="s">
        <v>107</v>
      </c>
      <c r="L46" s="30">
        <v>3</v>
      </c>
      <c r="M46" s="28">
        <v>8</v>
      </c>
      <c r="N46" s="29" t="s">
        <v>107</v>
      </c>
      <c r="O46" s="31">
        <v>0</v>
      </c>
      <c r="P46" s="32">
        <f>R46*3+T46</f>
        <v>6</v>
      </c>
      <c r="Q46" s="32">
        <f>(G46+J46+M46)-(I46+L46+O46)</f>
        <v>17</v>
      </c>
      <c r="R46" s="31">
        <f>COUNTIF(U46:W46,"A")</f>
        <v>2</v>
      </c>
      <c r="S46" s="31">
        <f>COUNTIF(U46:W46,"C")</f>
        <v>1</v>
      </c>
      <c r="T46" s="31">
        <f>COUNTIF(U46:W46,"B")</f>
        <v>0</v>
      </c>
      <c r="U46" s="32" t="str">
        <f>IF(G46="","",IF(G46&gt;I46,"A",IF(G46=I46,"B","C")))</f>
        <v>A</v>
      </c>
      <c r="V46" s="32" t="str">
        <f>IF(J46="","",IF(J46&gt;L46,"A",IF(J46=L46,"B","C")))</f>
        <v>C</v>
      </c>
      <c r="W46" s="33" t="str">
        <f>IF(M46="","",IF(M46&gt;O46,"A",IF(M46=O46,"B","C")))</f>
        <v>A</v>
      </c>
      <c r="X46" s="34">
        <v>2</v>
      </c>
    </row>
    <row r="47" spans="1:24" ht="13.5">
      <c r="A47" s="21">
        <v>2</v>
      </c>
      <c r="B47" s="70" t="s">
        <v>59</v>
      </c>
      <c r="C47" s="71"/>
      <c r="D47" s="35">
        <v>0</v>
      </c>
      <c r="E47" s="12" t="s">
        <v>2</v>
      </c>
      <c r="F47" s="36">
        <v>10</v>
      </c>
      <c r="G47" s="84"/>
      <c r="H47" s="85"/>
      <c r="I47" s="86"/>
      <c r="J47" s="37">
        <v>1</v>
      </c>
      <c r="K47" s="12" t="s">
        <v>2</v>
      </c>
      <c r="L47" s="36">
        <v>7</v>
      </c>
      <c r="M47" s="37">
        <v>10</v>
      </c>
      <c r="N47" s="12" t="s">
        <v>2</v>
      </c>
      <c r="O47" s="27">
        <v>0</v>
      </c>
      <c r="P47" s="38">
        <f>R47*3+T47</f>
        <v>3</v>
      </c>
      <c r="Q47" s="38">
        <f>(D47+J47+M47)-(F47+L47+O47)</f>
        <v>-6</v>
      </c>
      <c r="R47" s="27">
        <f>COUNTIF(U47:W47,"A")</f>
        <v>1</v>
      </c>
      <c r="S47" s="27">
        <f>COUNTIF(U47:W47,"C")</f>
        <v>2</v>
      </c>
      <c r="T47" s="27">
        <f>COUNTIF(U47:W47,"B")</f>
        <v>0</v>
      </c>
      <c r="U47" s="38" t="str">
        <f>IF(D47="","",IF(D47&gt;F47,"A",IF(D47=F47,"B","C")))</f>
        <v>C</v>
      </c>
      <c r="V47" s="38" t="str">
        <f>IF(J47="","",IF(J47&gt;L47,"A",IF(J47=L47,"B","C")))</f>
        <v>C</v>
      </c>
      <c r="W47" s="13" t="str">
        <f>IF(M47="","",IF(M47&gt;O47,"A",IF(M47=O47,"B","C")))</f>
        <v>A</v>
      </c>
      <c r="X47" s="39">
        <v>3</v>
      </c>
    </row>
    <row r="48" spans="1:24" ht="13.5">
      <c r="A48" s="21">
        <v>3</v>
      </c>
      <c r="B48" s="74" t="s">
        <v>76</v>
      </c>
      <c r="C48" s="75"/>
      <c r="D48" s="35">
        <v>3</v>
      </c>
      <c r="E48" s="12" t="s">
        <v>2</v>
      </c>
      <c r="F48" s="36">
        <v>2</v>
      </c>
      <c r="G48" s="37">
        <v>7</v>
      </c>
      <c r="H48" s="12" t="s">
        <v>2</v>
      </c>
      <c r="I48" s="36">
        <v>1</v>
      </c>
      <c r="J48" s="84"/>
      <c r="K48" s="85"/>
      <c r="L48" s="86"/>
      <c r="M48" s="37">
        <v>14</v>
      </c>
      <c r="N48" s="12" t="s">
        <v>2</v>
      </c>
      <c r="O48" s="27">
        <v>1</v>
      </c>
      <c r="P48" s="38">
        <f>R48*3+T48</f>
        <v>9</v>
      </c>
      <c r="Q48" s="38">
        <f>(D48+G48+M48)-(F48+I48+O48)</f>
        <v>20</v>
      </c>
      <c r="R48" s="27">
        <f>COUNTIF(U48:W48,"A")</f>
        <v>3</v>
      </c>
      <c r="S48" s="27">
        <f>COUNTIF(U48:W48,"C")</f>
        <v>0</v>
      </c>
      <c r="T48" s="27">
        <f>COUNTIF(U48:W48,"B")</f>
        <v>0</v>
      </c>
      <c r="U48" s="38" t="str">
        <f>IF(D48="","",IF(D48&gt;F48,"A",IF(D48=F48,"B","C")))</f>
        <v>A</v>
      </c>
      <c r="V48" s="38" t="str">
        <f>IF(G48="","",IF(G48&gt;I48,"A",IF(G48=I48,"B","C")))</f>
        <v>A</v>
      </c>
      <c r="W48" s="13" t="str">
        <f>IF(M48="","",IF(M48&gt;O48,"A",IF(M48=O48,"B","C")))</f>
        <v>A</v>
      </c>
      <c r="X48" s="39">
        <v>1</v>
      </c>
    </row>
    <row r="49" spans="1:24" ht="14.25" thickBot="1">
      <c r="A49" s="21">
        <v>4</v>
      </c>
      <c r="B49" s="80" t="s">
        <v>92</v>
      </c>
      <c r="C49" s="67"/>
      <c r="D49" s="41">
        <v>0</v>
      </c>
      <c r="E49" s="14" t="s">
        <v>2</v>
      </c>
      <c r="F49" s="42">
        <v>8</v>
      </c>
      <c r="G49" s="43">
        <v>0</v>
      </c>
      <c r="H49" s="14" t="s">
        <v>2</v>
      </c>
      <c r="I49" s="42">
        <v>10</v>
      </c>
      <c r="J49" s="43">
        <v>1</v>
      </c>
      <c r="K49" s="14" t="s">
        <v>2</v>
      </c>
      <c r="L49" s="42">
        <v>14</v>
      </c>
      <c r="M49" s="87"/>
      <c r="N49" s="88"/>
      <c r="O49" s="89"/>
      <c r="P49" s="44">
        <f>R49*3+T49</f>
        <v>0</v>
      </c>
      <c r="Q49" s="44">
        <f>(D49+G49+J49)-(F49+I49+L49)</f>
        <v>-31</v>
      </c>
      <c r="R49" s="40">
        <f>COUNTIF(U49:W49,"A")</f>
        <v>0</v>
      </c>
      <c r="S49" s="40">
        <f>COUNTIF(U49:W49,"C")</f>
        <v>3</v>
      </c>
      <c r="T49" s="40">
        <f>COUNTIF(U49:W49,"B")</f>
        <v>0</v>
      </c>
      <c r="U49" s="44" t="str">
        <f>IF(D49="","",IF(D49&gt;F49,"A",IF(D49=F49,"B","C")))</f>
        <v>C</v>
      </c>
      <c r="V49" s="44" t="str">
        <f>IF(G49="","",IF(G49&gt;I49,"A",IF(G49=I49,"B","C")))</f>
        <v>C</v>
      </c>
      <c r="W49" s="15" t="str">
        <f>IF(J49="","",IF(J49&gt;L49,"A",IF(J49=L49,"B","C")))</f>
        <v>C</v>
      </c>
      <c r="X49" s="45">
        <v>4</v>
      </c>
    </row>
    <row r="50" spans="1:24" ht="13.5">
      <c r="A50" s="21"/>
      <c r="B50" s="7"/>
      <c r="C50" s="7"/>
      <c r="V50" s="21"/>
      <c r="W50" s="22"/>
      <c r="X50" s="22"/>
    </row>
    <row r="51" spans="1:24" ht="14.25" thickBot="1">
      <c r="A51" s="21"/>
      <c r="V51" s="21"/>
      <c r="W51" s="22"/>
      <c r="X51" s="22"/>
    </row>
    <row r="52" spans="1:24" ht="14.25" thickBot="1">
      <c r="A52" s="21"/>
      <c r="B52" s="16" t="s">
        <v>115</v>
      </c>
      <c r="C52" s="58" t="s">
        <v>116</v>
      </c>
      <c r="D52" s="81" t="str">
        <f>B53</f>
        <v>南</v>
      </c>
      <c r="E52" s="82"/>
      <c r="F52" s="83"/>
      <c r="G52" s="81" t="str">
        <f>B54</f>
        <v>瀬　　谷</v>
      </c>
      <c r="H52" s="82"/>
      <c r="I52" s="83"/>
      <c r="J52" s="81" t="str">
        <f>B55</f>
        <v>岸　　根</v>
      </c>
      <c r="K52" s="82"/>
      <c r="L52" s="83"/>
      <c r="M52" s="81" t="str">
        <f>B56</f>
        <v>田　　奈</v>
      </c>
      <c r="N52" s="82"/>
      <c r="O52" s="83"/>
      <c r="P52" s="23" t="s">
        <v>0</v>
      </c>
      <c r="Q52" s="23" t="s">
        <v>3</v>
      </c>
      <c r="R52" s="24" t="s">
        <v>4</v>
      </c>
      <c r="S52" s="24" t="s">
        <v>5</v>
      </c>
      <c r="T52" s="24" t="s">
        <v>6</v>
      </c>
      <c r="U52" s="24"/>
      <c r="V52" s="24"/>
      <c r="W52" s="25"/>
      <c r="X52" s="26" t="s">
        <v>1</v>
      </c>
    </row>
    <row r="53" spans="1:24" ht="14.25" thickTop="1">
      <c r="A53" s="21">
        <v>1</v>
      </c>
      <c r="B53" s="74" t="s">
        <v>43</v>
      </c>
      <c r="C53" s="75"/>
      <c r="D53" s="90"/>
      <c r="E53" s="91"/>
      <c r="F53" s="92"/>
      <c r="G53" s="28">
        <v>4</v>
      </c>
      <c r="H53" s="29" t="s">
        <v>117</v>
      </c>
      <c r="I53" s="30">
        <v>0</v>
      </c>
      <c r="J53" s="28">
        <v>2</v>
      </c>
      <c r="K53" s="29" t="s">
        <v>117</v>
      </c>
      <c r="L53" s="30">
        <v>0</v>
      </c>
      <c r="M53" s="28">
        <v>7</v>
      </c>
      <c r="N53" s="29" t="s">
        <v>117</v>
      </c>
      <c r="O53" s="31">
        <v>0</v>
      </c>
      <c r="P53" s="32">
        <f>R53*3+T53</f>
        <v>9</v>
      </c>
      <c r="Q53" s="32">
        <f>(G53+J53+M53)-(I53+L53+O53)</f>
        <v>13</v>
      </c>
      <c r="R53" s="31">
        <f>COUNTIF(U53:W53,"A")</f>
        <v>3</v>
      </c>
      <c r="S53" s="31">
        <f>COUNTIF(U53:W53,"C")</f>
        <v>0</v>
      </c>
      <c r="T53" s="31">
        <f>COUNTIF(U53:W53,"B")</f>
        <v>0</v>
      </c>
      <c r="U53" s="32" t="str">
        <f>IF(G53="","",IF(G53&gt;I53,"A",IF(G53=I53,"B","C")))</f>
        <v>A</v>
      </c>
      <c r="V53" s="32" t="str">
        <f>IF(J53="","",IF(J53&gt;L53,"A",IF(J53=L53,"B","C")))</f>
        <v>A</v>
      </c>
      <c r="W53" s="33" t="str">
        <f>IF(M53="","",IF(M53&gt;O53,"A",IF(M53=O53,"B","C")))</f>
        <v>A</v>
      </c>
      <c r="X53" s="34">
        <v>1</v>
      </c>
    </row>
    <row r="54" spans="1:24" ht="13.5">
      <c r="A54" s="21">
        <v>2</v>
      </c>
      <c r="B54" s="70" t="s">
        <v>60</v>
      </c>
      <c r="C54" s="71"/>
      <c r="D54" s="35">
        <v>0</v>
      </c>
      <c r="E54" s="12" t="s">
        <v>2</v>
      </c>
      <c r="F54" s="36">
        <v>4</v>
      </c>
      <c r="G54" s="84"/>
      <c r="H54" s="85"/>
      <c r="I54" s="86"/>
      <c r="J54" s="37">
        <v>2</v>
      </c>
      <c r="K54" s="12" t="s">
        <v>2</v>
      </c>
      <c r="L54" s="36">
        <v>4</v>
      </c>
      <c r="M54" s="37">
        <v>8</v>
      </c>
      <c r="N54" s="12" t="s">
        <v>2</v>
      </c>
      <c r="O54" s="27">
        <v>1</v>
      </c>
      <c r="P54" s="38">
        <f>R54*3+T54</f>
        <v>3</v>
      </c>
      <c r="Q54" s="38">
        <f>(D54+J54+M54)-(F54+L54+O54)</f>
        <v>1</v>
      </c>
      <c r="R54" s="27">
        <f>COUNTIF(U54:W54,"A")</f>
        <v>1</v>
      </c>
      <c r="S54" s="27">
        <f>COUNTIF(U54:W54,"C")</f>
        <v>2</v>
      </c>
      <c r="T54" s="27">
        <f>COUNTIF(U54:W54,"B")</f>
        <v>0</v>
      </c>
      <c r="U54" s="38" t="str">
        <f>IF(D54="","",IF(D54&gt;F54,"A",IF(D54=F54,"B","C")))</f>
        <v>C</v>
      </c>
      <c r="V54" s="38" t="str">
        <f>IF(J54="","",IF(J54&gt;L54,"A",IF(J54=L54,"B","C")))</f>
        <v>C</v>
      </c>
      <c r="W54" s="13" t="str">
        <f>IF(M54="","",IF(M54&gt;O54,"A",IF(M54=O54,"B","C")))</f>
        <v>A</v>
      </c>
      <c r="X54" s="39">
        <v>3</v>
      </c>
    </row>
    <row r="55" spans="1:24" ht="13.5">
      <c r="A55" s="21">
        <v>3</v>
      </c>
      <c r="B55" s="68" t="s">
        <v>77</v>
      </c>
      <c r="C55" s="69"/>
      <c r="D55" s="35">
        <v>0</v>
      </c>
      <c r="E55" s="12" t="s">
        <v>2</v>
      </c>
      <c r="F55" s="36">
        <v>2</v>
      </c>
      <c r="G55" s="37">
        <v>4</v>
      </c>
      <c r="H55" s="12" t="s">
        <v>2</v>
      </c>
      <c r="I55" s="36">
        <v>2</v>
      </c>
      <c r="J55" s="84"/>
      <c r="K55" s="85"/>
      <c r="L55" s="86"/>
      <c r="M55" s="37">
        <v>8</v>
      </c>
      <c r="N55" s="12" t="s">
        <v>2</v>
      </c>
      <c r="O55" s="27">
        <v>7</v>
      </c>
      <c r="P55" s="38">
        <f>R55*3+T55</f>
        <v>6</v>
      </c>
      <c r="Q55" s="38">
        <f>(D55+G55+M55)-(F55+I55+O55)</f>
        <v>1</v>
      </c>
      <c r="R55" s="27">
        <f>COUNTIF(U55:W55,"A")</f>
        <v>2</v>
      </c>
      <c r="S55" s="27">
        <f>COUNTIF(U55:W55,"C")</f>
        <v>1</v>
      </c>
      <c r="T55" s="27">
        <f>COUNTIF(U55:W55,"B")</f>
        <v>0</v>
      </c>
      <c r="U55" s="38" t="str">
        <f>IF(D55="","",IF(D55&gt;F55,"A",IF(D55=F55,"B","C")))</f>
        <v>C</v>
      </c>
      <c r="V55" s="38" t="str">
        <f>IF(G55="","",IF(G55&gt;I55,"A",IF(G55=I55,"B","C")))</f>
        <v>A</v>
      </c>
      <c r="W55" s="13" t="str">
        <f>IF(M55="","",IF(M55&gt;O55,"A",IF(M55=O55,"B","C")))</f>
        <v>A</v>
      </c>
      <c r="X55" s="39">
        <v>2</v>
      </c>
    </row>
    <row r="56" spans="1:24" ht="14.25" thickBot="1">
      <c r="A56" s="21">
        <v>4</v>
      </c>
      <c r="B56" s="80" t="s">
        <v>93</v>
      </c>
      <c r="C56" s="67"/>
      <c r="D56" s="41">
        <v>0</v>
      </c>
      <c r="E56" s="14" t="s">
        <v>2</v>
      </c>
      <c r="F56" s="42">
        <v>7</v>
      </c>
      <c r="G56" s="43">
        <v>1</v>
      </c>
      <c r="H56" s="14" t="s">
        <v>2</v>
      </c>
      <c r="I56" s="42">
        <v>8</v>
      </c>
      <c r="J56" s="43">
        <v>7</v>
      </c>
      <c r="K56" s="14" t="s">
        <v>2</v>
      </c>
      <c r="L56" s="42">
        <v>8</v>
      </c>
      <c r="M56" s="87"/>
      <c r="N56" s="88"/>
      <c r="O56" s="89"/>
      <c r="P56" s="44">
        <f>R56*3+T56</f>
        <v>0</v>
      </c>
      <c r="Q56" s="44">
        <f>(D56+G56+J56)-(F56+I56+L56)</f>
        <v>-15</v>
      </c>
      <c r="R56" s="40">
        <f>COUNTIF(U56:W56,"A")</f>
        <v>0</v>
      </c>
      <c r="S56" s="40">
        <f>COUNTIF(U56:W56,"C")</f>
        <v>3</v>
      </c>
      <c r="T56" s="40">
        <f>COUNTIF(U56:W56,"B")</f>
        <v>0</v>
      </c>
      <c r="U56" s="44" t="str">
        <f>IF(D56="","",IF(D56&gt;F56,"A",IF(D56=F56,"B","C")))</f>
        <v>C</v>
      </c>
      <c r="V56" s="44" t="str">
        <f>IF(G56="","",IF(G56&gt;I56,"A",IF(G56=I56,"B","C")))</f>
        <v>C</v>
      </c>
      <c r="W56" s="15" t="str">
        <f>IF(J56="","",IF(J56&gt;L56,"A",IF(J56=L56,"B","C")))</f>
        <v>C</v>
      </c>
      <c r="X56" s="45">
        <v>4</v>
      </c>
    </row>
    <row r="57" spans="1:24" ht="13.5">
      <c r="A57" s="21"/>
      <c r="B57" s="7"/>
      <c r="C57" s="7"/>
      <c r="D57" s="55"/>
      <c r="V57" s="21"/>
      <c r="W57" s="22"/>
      <c r="X57" s="22"/>
    </row>
    <row r="58" spans="1:24" ht="14.25" thickBot="1">
      <c r="A58" s="21"/>
      <c r="V58" s="21"/>
      <c r="W58" s="22"/>
      <c r="X58" s="22"/>
    </row>
    <row r="59" spans="1:24" ht="14.25" thickBot="1">
      <c r="A59" s="21"/>
      <c r="B59" s="6" t="s">
        <v>118</v>
      </c>
      <c r="C59" s="58" t="s">
        <v>119</v>
      </c>
      <c r="D59" s="81" t="str">
        <f>B60</f>
        <v>神奈川工</v>
      </c>
      <c r="E59" s="82"/>
      <c r="F59" s="83"/>
      <c r="G59" s="81" t="str">
        <f>B61</f>
        <v>柏　　陽</v>
      </c>
      <c r="H59" s="82"/>
      <c r="I59" s="83"/>
      <c r="J59" s="81" t="str">
        <f>B62</f>
        <v>横浜学園</v>
      </c>
      <c r="K59" s="82"/>
      <c r="L59" s="83"/>
      <c r="M59" s="81" t="str">
        <f>B63</f>
        <v>横浜旭陵</v>
      </c>
      <c r="N59" s="82"/>
      <c r="O59" s="83"/>
      <c r="P59" s="23" t="s">
        <v>0</v>
      </c>
      <c r="Q59" s="23" t="s">
        <v>3</v>
      </c>
      <c r="R59" s="24" t="s">
        <v>4</v>
      </c>
      <c r="S59" s="24" t="s">
        <v>5</v>
      </c>
      <c r="T59" s="24" t="s">
        <v>6</v>
      </c>
      <c r="U59" s="24"/>
      <c r="V59" s="24"/>
      <c r="W59" s="25"/>
      <c r="X59" s="26" t="s">
        <v>1</v>
      </c>
    </row>
    <row r="60" spans="1:24" ht="14.25" thickTop="1">
      <c r="A60" s="21">
        <v>1</v>
      </c>
      <c r="B60" s="74" t="s">
        <v>120</v>
      </c>
      <c r="C60" s="75"/>
      <c r="D60" s="90"/>
      <c r="E60" s="91"/>
      <c r="F60" s="92"/>
      <c r="G60" s="28">
        <v>10</v>
      </c>
      <c r="H60" s="29" t="s">
        <v>121</v>
      </c>
      <c r="I60" s="30">
        <v>2</v>
      </c>
      <c r="J60" s="28">
        <v>8</v>
      </c>
      <c r="K60" s="29" t="s">
        <v>121</v>
      </c>
      <c r="L60" s="30">
        <v>1</v>
      </c>
      <c r="M60" s="28">
        <v>12</v>
      </c>
      <c r="N60" s="29" t="s">
        <v>121</v>
      </c>
      <c r="O60" s="31">
        <v>2</v>
      </c>
      <c r="P60" s="32">
        <f>R60*3+T60</f>
        <v>9</v>
      </c>
      <c r="Q60" s="32">
        <f>(G60+J60+M60)-(I60+L60+O60)</f>
        <v>25</v>
      </c>
      <c r="R60" s="31">
        <f>COUNTIF(U60:W60,"A")</f>
        <v>3</v>
      </c>
      <c r="S60" s="31">
        <f>COUNTIF(U60:W60,"C")</f>
        <v>0</v>
      </c>
      <c r="T60" s="31">
        <f>COUNTIF(U60:W60,"B")</f>
        <v>0</v>
      </c>
      <c r="U60" s="32" t="str">
        <f>IF(G60="","",IF(G60&gt;I60,"A",IF(G60=I60,"B","C")))</f>
        <v>A</v>
      </c>
      <c r="V60" s="32" t="str">
        <f>IF(J60="","",IF(J60&gt;L60,"A",IF(J60=L60,"B","C")))</f>
        <v>A</v>
      </c>
      <c r="W60" s="33" t="str">
        <f>IF(M60="","",IF(M60&gt;O60,"A",IF(M60=O60,"B","C")))</f>
        <v>A</v>
      </c>
      <c r="X60" s="34">
        <v>1</v>
      </c>
    </row>
    <row r="61" spans="1:24" ht="13.5">
      <c r="A61" s="21">
        <v>2</v>
      </c>
      <c r="B61" s="68" t="s">
        <v>61</v>
      </c>
      <c r="C61" s="69"/>
      <c r="D61" s="35">
        <v>2</v>
      </c>
      <c r="E61" s="12" t="s">
        <v>2</v>
      </c>
      <c r="F61" s="36">
        <v>10</v>
      </c>
      <c r="G61" s="84"/>
      <c r="H61" s="85"/>
      <c r="I61" s="86"/>
      <c r="J61" s="37">
        <v>5</v>
      </c>
      <c r="K61" s="12" t="s">
        <v>2</v>
      </c>
      <c r="L61" s="36">
        <v>4</v>
      </c>
      <c r="M61" s="37">
        <v>11</v>
      </c>
      <c r="N61" s="12" t="s">
        <v>2</v>
      </c>
      <c r="O61" s="27">
        <v>0</v>
      </c>
      <c r="P61" s="38">
        <f>R61*3+T61</f>
        <v>6</v>
      </c>
      <c r="Q61" s="38">
        <f>(D61+J61+M61)-(F61+L61+O61)</f>
        <v>4</v>
      </c>
      <c r="R61" s="27">
        <f>COUNTIF(U61:W61,"A")</f>
        <v>2</v>
      </c>
      <c r="S61" s="27">
        <f>COUNTIF(U61:W61,"C")</f>
        <v>1</v>
      </c>
      <c r="T61" s="27">
        <f>COUNTIF(U61:W61,"B")</f>
        <v>0</v>
      </c>
      <c r="U61" s="38" t="str">
        <f>IF(D61="","",IF(D61&gt;F61,"A",IF(D61=F61,"B","C")))</f>
        <v>C</v>
      </c>
      <c r="V61" s="38" t="str">
        <f>IF(J61="","",IF(J61&gt;L61,"A",IF(J61=L61,"B","C")))</f>
        <v>A</v>
      </c>
      <c r="W61" s="13" t="str">
        <f>IF(M61="","",IF(M61&gt;O61,"A",IF(M61=O61,"B","C")))</f>
        <v>A</v>
      </c>
      <c r="X61" s="39">
        <v>2</v>
      </c>
    </row>
    <row r="62" spans="1:24" ht="13.5">
      <c r="A62" s="21">
        <v>3</v>
      </c>
      <c r="B62" s="70" t="s">
        <v>78</v>
      </c>
      <c r="C62" s="71"/>
      <c r="D62" s="35">
        <v>1</v>
      </c>
      <c r="E62" s="12" t="s">
        <v>2</v>
      </c>
      <c r="F62" s="36">
        <v>8</v>
      </c>
      <c r="G62" s="37">
        <v>4</v>
      </c>
      <c r="H62" s="12" t="s">
        <v>2</v>
      </c>
      <c r="I62" s="36">
        <v>5</v>
      </c>
      <c r="J62" s="84"/>
      <c r="K62" s="85"/>
      <c r="L62" s="86"/>
      <c r="M62" s="37">
        <v>10</v>
      </c>
      <c r="N62" s="12" t="s">
        <v>2</v>
      </c>
      <c r="O62" s="27">
        <v>3</v>
      </c>
      <c r="P62" s="38">
        <f>R62*3+T62</f>
        <v>3</v>
      </c>
      <c r="Q62" s="38">
        <f>(D62+G62+M62)-(F62+I62+O62)</f>
        <v>-1</v>
      </c>
      <c r="R62" s="27">
        <f>COUNTIF(U62:W62,"A")</f>
        <v>1</v>
      </c>
      <c r="S62" s="27">
        <f>COUNTIF(U62:W62,"C")</f>
        <v>2</v>
      </c>
      <c r="T62" s="27">
        <f>COUNTIF(U62:W62,"B")</f>
        <v>0</v>
      </c>
      <c r="U62" s="38" t="str">
        <f>IF(D62="","",IF(D62&gt;F62,"A",IF(D62=F62,"B","C")))</f>
        <v>C</v>
      </c>
      <c r="V62" s="38" t="str">
        <f>IF(G62="","",IF(G62&gt;I62,"A",IF(G62=I62,"B","C")))</f>
        <v>C</v>
      </c>
      <c r="W62" s="13" t="str">
        <f>IF(M62="","",IF(M62&gt;O62,"A",IF(M62=O62,"B","C")))</f>
        <v>A</v>
      </c>
      <c r="X62" s="39">
        <v>3</v>
      </c>
    </row>
    <row r="63" spans="1:24" ht="14.25" thickBot="1">
      <c r="A63" s="21">
        <v>4</v>
      </c>
      <c r="B63" s="80" t="s">
        <v>94</v>
      </c>
      <c r="C63" s="67"/>
      <c r="D63" s="41">
        <v>2</v>
      </c>
      <c r="E63" s="14" t="s">
        <v>2</v>
      </c>
      <c r="F63" s="42">
        <v>12</v>
      </c>
      <c r="G63" s="43">
        <v>0</v>
      </c>
      <c r="H63" s="14" t="s">
        <v>2</v>
      </c>
      <c r="I63" s="42">
        <v>11</v>
      </c>
      <c r="J63" s="43">
        <v>3</v>
      </c>
      <c r="K63" s="14" t="s">
        <v>2</v>
      </c>
      <c r="L63" s="42">
        <v>10</v>
      </c>
      <c r="M63" s="87"/>
      <c r="N63" s="88"/>
      <c r="O63" s="89"/>
      <c r="P63" s="44">
        <f>R63*3+T63</f>
        <v>0</v>
      </c>
      <c r="Q63" s="44">
        <f>(D63+G63+J63)-(F63+I63+L63)</f>
        <v>-28</v>
      </c>
      <c r="R63" s="40">
        <f>COUNTIF(U63:W63,"A")</f>
        <v>0</v>
      </c>
      <c r="S63" s="40">
        <f>COUNTIF(U63:W63,"C")</f>
        <v>3</v>
      </c>
      <c r="T63" s="40">
        <f>COUNTIF(U63:W63,"B")</f>
        <v>0</v>
      </c>
      <c r="U63" s="44" t="str">
        <f>IF(D63="","",IF(D63&gt;F63,"A",IF(D63=F63,"B","C")))</f>
        <v>C</v>
      </c>
      <c r="V63" s="44" t="str">
        <f>IF(G63="","",IF(G63&gt;I63,"A",IF(G63=I63,"B","C")))</f>
        <v>C</v>
      </c>
      <c r="W63" s="15" t="str">
        <f>IF(J63="","",IF(J63&gt;L63,"A",IF(J63=L63,"B","C")))</f>
        <v>C</v>
      </c>
      <c r="X63" s="45">
        <v>4</v>
      </c>
    </row>
    <row r="64" spans="1:24" ht="13.5">
      <c r="A64" s="21"/>
      <c r="B64" s="7"/>
      <c r="C64" s="7"/>
      <c r="V64" s="21"/>
      <c r="W64" s="22"/>
      <c r="X64" s="22"/>
    </row>
    <row r="65" spans="1:24" ht="14.25" thickBot="1">
      <c r="A65" s="21"/>
      <c r="V65" s="21"/>
      <c r="W65" s="22"/>
      <c r="X65" s="22"/>
    </row>
    <row r="66" spans="1:24" ht="14.25" thickBot="1">
      <c r="A66" s="21"/>
      <c r="B66" s="6" t="s">
        <v>122</v>
      </c>
      <c r="C66" s="58" t="s">
        <v>123</v>
      </c>
      <c r="D66" s="81" t="str">
        <f>B67</f>
        <v>希望ヶ丘</v>
      </c>
      <c r="E66" s="82"/>
      <c r="F66" s="83"/>
      <c r="G66" s="81" t="str">
        <f>B68</f>
        <v>横浜立野</v>
      </c>
      <c r="H66" s="82"/>
      <c r="I66" s="83"/>
      <c r="J66" s="81" t="str">
        <f>B69</f>
        <v>舞　　岡</v>
      </c>
      <c r="K66" s="82"/>
      <c r="L66" s="83"/>
      <c r="M66" s="81" t="str">
        <f>B70</f>
        <v>磯子工業</v>
      </c>
      <c r="N66" s="82"/>
      <c r="O66" s="83"/>
      <c r="P66" s="23" t="s">
        <v>0</v>
      </c>
      <c r="Q66" s="23" t="s">
        <v>3</v>
      </c>
      <c r="R66" s="24" t="s">
        <v>4</v>
      </c>
      <c r="S66" s="24" t="s">
        <v>5</v>
      </c>
      <c r="T66" s="24" t="s">
        <v>6</v>
      </c>
      <c r="U66" s="24"/>
      <c r="V66" s="24"/>
      <c r="W66" s="25"/>
      <c r="X66" s="26" t="s">
        <v>1</v>
      </c>
    </row>
    <row r="67" spans="1:24" ht="14.25" thickTop="1">
      <c r="A67" s="21">
        <v>1</v>
      </c>
      <c r="B67" s="74" t="s">
        <v>44</v>
      </c>
      <c r="C67" s="75"/>
      <c r="D67" s="90"/>
      <c r="E67" s="91"/>
      <c r="F67" s="92"/>
      <c r="G67" s="28">
        <v>10</v>
      </c>
      <c r="H67" s="29" t="s">
        <v>124</v>
      </c>
      <c r="I67" s="30">
        <v>9</v>
      </c>
      <c r="J67" s="28">
        <v>6</v>
      </c>
      <c r="K67" s="29" t="s">
        <v>124</v>
      </c>
      <c r="L67" s="30">
        <v>4</v>
      </c>
      <c r="M67" s="28">
        <v>6</v>
      </c>
      <c r="N67" s="29" t="s">
        <v>124</v>
      </c>
      <c r="O67" s="31">
        <v>5</v>
      </c>
      <c r="P67" s="32">
        <f>R67*3+T67</f>
        <v>9</v>
      </c>
      <c r="Q67" s="32">
        <f>(G67+J67+M67)-(I67+L67+O67)</f>
        <v>4</v>
      </c>
      <c r="R67" s="31">
        <f>COUNTIF(U67:W67,"A")</f>
        <v>3</v>
      </c>
      <c r="S67" s="31">
        <f>COUNTIF(U67:W67,"C")</f>
        <v>0</v>
      </c>
      <c r="T67" s="31">
        <f>COUNTIF(U67:W67,"B")</f>
        <v>0</v>
      </c>
      <c r="U67" s="32" t="str">
        <f>IF(G67="","",IF(G67&gt;I67,"A",IF(G67=I67,"B","C")))</f>
        <v>A</v>
      </c>
      <c r="V67" s="32" t="str">
        <f>IF(J67="","",IF(J67&gt;L67,"A",IF(J67=L67,"B","C")))</f>
        <v>A</v>
      </c>
      <c r="W67" s="33" t="str">
        <f>IF(M67="","",IF(M67&gt;O67,"A",IF(M67=O67,"B","C")))</f>
        <v>A</v>
      </c>
      <c r="X67" s="34">
        <v>1</v>
      </c>
    </row>
    <row r="68" spans="1:24" ht="13.5">
      <c r="A68" s="21">
        <v>2</v>
      </c>
      <c r="B68" s="70" t="s">
        <v>62</v>
      </c>
      <c r="C68" s="71"/>
      <c r="D68" s="35">
        <v>9</v>
      </c>
      <c r="E68" s="12" t="s">
        <v>2</v>
      </c>
      <c r="F68" s="36">
        <v>10</v>
      </c>
      <c r="G68" s="84"/>
      <c r="H68" s="85"/>
      <c r="I68" s="86"/>
      <c r="J68" s="37">
        <v>3</v>
      </c>
      <c r="K68" s="12" t="s">
        <v>2</v>
      </c>
      <c r="L68" s="36">
        <v>7</v>
      </c>
      <c r="M68" s="37">
        <v>2</v>
      </c>
      <c r="N68" s="12" t="s">
        <v>2</v>
      </c>
      <c r="O68" s="27">
        <v>5</v>
      </c>
      <c r="P68" s="38">
        <f>R68*3+T68</f>
        <v>0</v>
      </c>
      <c r="Q68" s="38">
        <f>(D68+J68+M68)-(F68+L68+O68)</f>
        <v>-8</v>
      </c>
      <c r="R68" s="27">
        <f>COUNTIF(U68:W68,"A")</f>
        <v>0</v>
      </c>
      <c r="S68" s="27">
        <f>COUNTIF(U68:W68,"C")</f>
        <v>3</v>
      </c>
      <c r="T68" s="27">
        <f>COUNTIF(U68:W68,"B")</f>
        <v>0</v>
      </c>
      <c r="U68" s="38" t="str">
        <f>IF(D68="","",IF(D68&gt;F68,"A",IF(D68=F68,"B","C")))</f>
        <v>C</v>
      </c>
      <c r="V68" s="38" t="str">
        <f>IF(J68="","",IF(J68&gt;L68,"A",IF(J68=L68,"B","C")))</f>
        <v>C</v>
      </c>
      <c r="W68" s="13" t="str">
        <f>IF(M68="","",IF(M68&gt;O68,"A",IF(M68=O68,"B","C")))</f>
        <v>C</v>
      </c>
      <c r="X68" s="39">
        <v>4</v>
      </c>
    </row>
    <row r="69" spans="1:24" ht="13.5">
      <c r="A69" s="21">
        <v>3</v>
      </c>
      <c r="B69" s="70" t="s">
        <v>79</v>
      </c>
      <c r="C69" s="71"/>
      <c r="D69" s="35">
        <v>4</v>
      </c>
      <c r="E69" s="12" t="s">
        <v>2</v>
      </c>
      <c r="F69" s="36">
        <v>6</v>
      </c>
      <c r="G69" s="37">
        <v>7</v>
      </c>
      <c r="H69" s="12" t="s">
        <v>2</v>
      </c>
      <c r="I69" s="36">
        <v>3</v>
      </c>
      <c r="J69" s="84"/>
      <c r="K69" s="85"/>
      <c r="L69" s="86"/>
      <c r="M69" s="37">
        <v>4</v>
      </c>
      <c r="N69" s="12" t="s">
        <v>2</v>
      </c>
      <c r="O69" s="27">
        <v>10</v>
      </c>
      <c r="P69" s="38">
        <f>R69*3+T69</f>
        <v>3</v>
      </c>
      <c r="Q69" s="38">
        <f>(D69+G69+M69)-(F69+I69+O69)</f>
        <v>-4</v>
      </c>
      <c r="R69" s="27">
        <f>COUNTIF(U69:W69,"A")</f>
        <v>1</v>
      </c>
      <c r="S69" s="27">
        <f>COUNTIF(U69:W69,"C")</f>
        <v>2</v>
      </c>
      <c r="T69" s="27">
        <f>COUNTIF(U69:W69,"B")</f>
        <v>0</v>
      </c>
      <c r="U69" s="38" t="str">
        <f>IF(D69="","",IF(D69&gt;F69,"A",IF(D69=F69,"B","C")))</f>
        <v>C</v>
      </c>
      <c r="V69" s="38" t="str">
        <f>IF(G69="","",IF(G69&gt;I69,"A",IF(G69=I69,"B","C")))</f>
        <v>A</v>
      </c>
      <c r="W69" s="13" t="str">
        <f>IF(M69="","",IF(M69&gt;O69,"A",IF(M69=O69,"B","C")))</f>
        <v>C</v>
      </c>
      <c r="X69" s="39">
        <v>3</v>
      </c>
    </row>
    <row r="70" spans="1:24" ht="14.25" thickBot="1">
      <c r="A70" s="21">
        <v>4</v>
      </c>
      <c r="B70" s="76" t="s">
        <v>95</v>
      </c>
      <c r="C70" s="77"/>
      <c r="D70" s="41">
        <v>5</v>
      </c>
      <c r="E70" s="14" t="s">
        <v>2</v>
      </c>
      <c r="F70" s="42">
        <v>6</v>
      </c>
      <c r="G70" s="43">
        <v>5</v>
      </c>
      <c r="H70" s="14" t="s">
        <v>2</v>
      </c>
      <c r="I70" s="42">
        <v>2</v>
      </c>
      <c r="J70" s="43">
        <v>10</v>
      </c>
      <c r="K70" s="14" t="s">
        <v>2</v>
      </c>
      <c r="L70" s="42">
        <v>4</v>
      </c>
      <c r="M70" s="87"/>
      <c r="N70" s="88"/>
      <c r="O70" s="89"/>
      <c r="P70" s="44">
        <f>R70*3+T70</f>
        <v>6</v>
      </c>
      <c r="Q70" s="44">
        <f>(D70+G70+J70)-(F70+I70+L70)</f>
        <v>8</v>
      </c>
      <c r="R70" s="40">
        <f>COUNTIF(U70:W70,"A")</f>
        <v>2</v>
      </c>
      <c r="S70" s="40">
        <f>COUNTIF(U70:W70,"C")</f>
        <v>1</v>
      </c>
      <c r="T70" s="40">
        <f>COUNTIF(U70:W70,"B")</f>
        <v>0</v>
      </c>
      <c r="U70" s="44" t="str">
        <f>IF(D70="","",IF(D70&gt;F70,"A",IF(D70=F70,"B","C")))</f>
        <v>C</v>
      </c>
      <c r="V70" s="44" t="str">
        <f>IF(G70="","",IF(G70&gt;I70,"A",IF(G70=I70,"B","C")))</f>
        <v>A</v>
      </c>
      <c r="W70" s="15" t="str">
        <f>IF(J70="","",IF(J70&gt;L70,"A",IF(J70=L70,"B","C")))</f>
        <v>A</v>
      </c>
      <c r="X70" s="45">
        <v>2</v>
      </c>
    </row>
    <row r="71" spans="2:3" ht="13.5">
      <c r="B71" s="7"/>
      <c r="C71" s="7"/>
    </row>
    <row r="72" ht="14.25" thickBot="1"/>
    <row r="73" spans="1:24" ht="14.25" thickBot="1">
      <c r="A73" s="21"/>
      <c r="B73" s="6" t="s">
        <v>125</v>
      </c>
      <c r="C73" s="58" t="s">
        <v>126</v>
      </c>
      <c r="D73" s="81" t="str">
        <f>B74</f>
        <v>日　　大</v>
      </c>
      <c r="E73" s="82"/>
      <c r="F73" s="83"/>
      <c r="G73" s="81" t="str">
        <f>B75</f>
        <v>港　　北</v>
      </c>
      <c r="H73" s="82"/>
      <c r="I73" s="83"/>
      <c r="J73" s="81" t="str">
        <f>B76</f>
        <v>横浜翠嵐</v>
      </c>
      <c r="K73" s="82"/>
      <c r="L73" s="83"/>
      <c r="M73" s="81" t="str">
        <f>B77</f>
        <v>荏　　田</v>
      </c>
      <c r="N73" s="82"/>
      <c r="O73" s="83"/>
      <c r="P73" s="23" t="s">
        <v>0</v>
      </c>
      <c r="Q73" s="23" t="s">
        <v>3</v>
      </c>
      <c r="R73" s="24" t="s">
        <v>4</v>
      </c>
      <c r="S73" s="24" t="s">
        <v>5</v>
      </c>
      <c r="T73" s="24" t="s">
        <v>6</v>
      </c>
      <c r="U73" s="24"/>
      <c r="V73" s="24"/>
      <c r="W73" s="25"/>
      <c r="X73" s="26" t="s">
        <v>1</v>
      </c>
    </row>
    <row r="74" spans="1:24" ht="14.25" thickTop="1">
      <c r="A74" s="21">
        <v>1</v>
      </c>
      <c r="B74" s="74" t="s">
        <v>45</v>
      </c>
      <c r="C74" s="75"/>
      <c r="D74" s="90"/>
      <c r="E74" s="91"/>
      <c r="F74" s="92"/>
      <c r="G74" s="28">
        <v>9</v>
      </c>
      <c r="H74" s="29" t="s">
        <v>127</v>
      </c>
      <c r="I74" s="30">
        <v>0</v>
      </c>
      <c r="J74" s="28">
        <v>11</v>
      </c>
      <c r="K74" s="29" t="s">
        <v>127</v>
      </c>
      <c r="L74" s="30">
        <v>0</v>
      </c>
      <c r="M74" s="28">
        <v>3</v>
      </c>
      <c r="N74" s="29" t="s">
        <v>127</v>
      </c>
      <c r="O74" s="31">
        <v>1</v>
      </c>
      <c r="P74" s="32">
        <f>R74*3+T74</f>
        <v>9</v>
      </c>
      <c r="Q74" s="32">
        <f>(G74+J74+M74)-(I74+L74+O74)</f>
        <v>22</v>
      </c>
      <c r="R74" s="31">
        <f>COUNTIF(U74:W74,"A")</f>
        <v>3</v>
      </c>
      <c r="S74" s="31">
        <f>COUNTIF(U74:W74,"C")</f>
        <v>0</v>
      </c>
      <c r="T74" s="31">
        <f>COUNTIF(U74:W74,"B")</f>
        <v>0</v>
      </c>
      <c r="U74" s="32" t="str">
        <f>IF(G74="","",IF(G74&gt;I74,"A",IF(G74=I74,"B","C")))</f>
        <v>A</v>
      </c>
      <c r="V74" s="32" t="str">
        <f>IF(J74="","",IF(J74&gt;L74,"A",IF(J74=L74,"B","C")))</f>
        <v>A</v>
      </c>
      <c r="W74" s="33" t="str">
        <f>IF(M74="","",IF(M74&gt;O74,"A",IF(M74=O74,"B","C")))</f>
        <v>A</v>
      </c>
      <c r="X74" s="34">
        <v>1</v>
      </c>
    </row>
    <row r="75" spans="1:24" ht="13.5">
      <c r="A75" s="21">
        <v>2</v>
      </c>
      <c r="B75" s="70" t="s">
        <v>63</v>
      </c>
      <c r="C75" s="71"/>
      <c r="D75" s="35">
        <v>0</v>
      </c>
      <c r="E75" s="12" t="s">
        <v>2</v>
      </c>
      <c r="F75" s="36">
        <v>9</v>
      </c>
      <c r="G75" s="84"/>
      <c r="H75" s="85"/>
      <c r="I75" s="86"/>
      <c r="J75" s="37">
        <v>10</v>
      </c>
      <c r="K75" s="12" t="s">
        <v>2</v>
      </c>
      <c r="L75" s="36">
        <v>15</v>
      </c>
      <c r="M75" s="37">
        <v>4</v>
      </c>
      <c r="N75" s="12" t="s">
        <v>2</v>
      </c>
      <c r="O75" s="27">
        <v>10</v>
      </c>
      <c r="P75" s="38">
        <f>R75*3+T75</f>
        <v>0</v>
      </c>
      <c r="Q75" s="38">
        <f>(D75+J75+M75)-(F75+L75+O75)</f>
        <v>-20</v>
      </c>
      <c r="R75" s="27">
        <f>COUNTIF(U75:W75,"A")</f>
        <v>0</v>
      </c>
      <c r="S75" s="27">
        <f>COUNTIF(U75:W75,"C")</f>
        <v>3</v>
      </c>
      <c r="T75" s="27">
        <f>COUNTIF(U75:W75,"B")</f>
        <v>0</v>
      </c>
      <c r="U75" s="38" t="str">
        <f>IF(D75="","",IF(D75&gt;F75,"A",IF(D75=F75,"B","C")))</f>
        <v>C</v>
      </c>
      <c r="V75" s="38" t="str">
        <f>IF(J75="","",IF(J75&gt;L75,"A",IF(J75=L75,"B","C")))</f>
        <v>C</v>
      </c>
      <c r="W75" s="13" t="str">
        <f>IF(M75="","",IF(M75&gt;O75,"A",IF(M75=O75,"B","C")))</f>
        <v>C</v>
      </c>
      <c r="X75" s="39">
        <v>4</v>
      </c>
    </row>
    <row r="76" spans="1:24" ht="13.5">
      <c r="A76" s="21">
        <v>3</v>
      </c>
      <c r="B76" s="70" t="s">
        <v>80</v>
      </c>
      <c r="C76" s="71"/>
      <c r="D76" s="35">
        <v>0</v>
      </c>
      <c r="E76" s="12" t="s">
        <v>2</v>
      </c>
      <c r="F76" s="36">
        <v>11</v>
      </c>
      <c r="G76" s="37">
        <v>15</v>
      </c>
      <c r="H76" s="12" t="s">
        <v>2</v>
      </c>
      <c r="I76" s="36">
        <v>10</v>
      </c>
      <c r="J76" s="84"/>
      <c r="K76" s="85"/>
      <c r="L76" s="86"/>
      <c r="M76" s="37">
        <v>2</v>
      </c>
      <c r="N76" s="12" t="s">
        <v>2</v>
      </c>
      <c r="O76" s="27">
        <v>5</v>
      </c>
      <c r="P76" s="38">
        <f>R76*3+T76</f>
        <v>3</v>
      </c>
      <c r="Q76" s="38">
        <f>(D76+G76+M76)-(F76+I76+O76)</f>
        <v>-9</v>
      </c>
      <c r="R76" s="27">
        <f>COUNTIF(U76:W76,"A")</f>
        <v>1</v>
      </c>
      <c r="S76" s="27">
        <f>COUNTIF(U76:W76,"C")</f>
        <v>2</v>
      </c>
      <c r="T76" s="27">
        <f>COUNTIF(U76:W76,"B")</f>
        <v>0</v>
      </c>
      <c r="U76" s="38" t="str">
        <f>IF(D76="","",IF(D76&gt;F76,"A",IF(D76=F76,"B","C")))</f>
        <v>C</v>
      </c>
      <c r="V76" s="38" t="str">
        <f>IF(G76="","",IF(G76&gt;I76,"A",IF(G76=I76,"B","C")))</f>
        <v>A</v>
      </c>
      <c r="W76" s="13" t="str">
        <f>IF(M76="","",IF(M76&gt;O76,"A",IF(M76=O76,"B","C")))</f>
        <v>C</v>
      </c>
      <c r="X76" s="39">
        <v>3</v>
      </c>
    </row>
    <row r="77" spans="1:24" ht="14.25" thickBot="1">
      <c r="A77" s="21">
        <v>4</v>
      </c>
      <c r="B77" s="76" t="s">
        <v>96</v>
      </c>
      <c r="C77" s="77"/>
      <c r="D77" s="41">
        <v>1</v>
      </c>
      <c r="E77" s="14" t="s">
        <v>2</v>
      </c>
      <c r="F77" s="42">
        <v>3</v>
      </c>
      <c r="G77" s="43">
        <v>10</v>
      </c>
      <c r="H77" s="14" t="s">
        <v>2</v>
      </c>
      <c r="I77" s="42">
        <v>4</v>
      </c>
      <c r="J77" s="43">
        <v>5</v>
      </c>
      <c r="K77" s="14" t="s">
        <v>2</v>
      </c>
      <c r="L77" s="42">
        <v>2</v>
      </c>
      <c r="M77" s="87"/>
      <c r="N77" s="88"/>
      <c r="O77" s="89"/>
      <c r="P77" s="44">
        <f>R77*3+T77</f>
        <v>6</v>
      </c>
      <c r="Q77" s="44">
        <f>(D77+G77+J77)-(F77+I77+L77)</f>
        <v>7</v>
      </c>
      <c r="R77" s="40">
        <f>COUNTIF(U77:W77,"A")</f>
        <v>2</v>
      </c>
      <c r="S77" s="40">
        <f>COUNTIF(U77:W77,"C")</f>
        <v>1</v>
      </c>
      <c r="T77" s="40">
        <f>COUNTIF(U77:W77,"B")</f>
        <v>0</v>
      </c>
      <c r="U77" s="44" t="str">
        <f>IF(D77="","",IF(D77&gt;F77,"A",IF(D77=F77,"B","C")))</f>
        <v>C</v>
      </c>
      <c r="V77" s="44" t="str">
        <f>IF(G77="","",IF(G77&gt;I77,"A",IF(G77=I77,"B","C")))</f>
        <v>A</v>
      </c>
      <c r="W77" s="15" t="str">
        <f>IF(J77="","",IF(J77&gt;L77,"A",IF(J77=L77,"B","C")))</f>
        <v>A</v>
      </c>
      <c r="X77" s="45">
        <v>2</v>
      </c>
    </row>
    <row r="78" spans="1:24" ht="13.5">
      <c r="A78" s="21"/>
      <c r="B78" s="7"/>
      <c r="C78" s="7"/>
      <c r="V78" s="21"/>
      <c r="W78" s="22"/>
      <c r="X78" s="22"/>
    </row>
    <row r="79" spans="1:24" ht="14.25" thickBot="1">
      <c r="A79" s="21"/>
      <c r="V79" s="21"/>
      <c r="W79" s="22"/>
      <c r="X79" s="22"/>
    </row>
    <row r="80" spans="1:24" ht="14.25" thickBot="1">
      <c r="A80" s="21"/>
      <c r="B80" s="6" t="s">
        <v>128</v>
      </c>
      <c r="C80" s="58" t="s">
        <v>129</v>
      </c>
      <c r="D80" s="81" t="str">
        <f>B81</f>
        <v>横浜商大</v>
      </c>
      <c r="E80" s="82"/>
      <c r="F80" s="83"/>
      <c r="G80" s="81" t="str">
        <f>B82</f>
        <v>城　　郷</v>
      </c>
      <c r="H80" s="82"/>
      <c r="I80" s="83"/>
      <c r="J80" s="81" t="str">
        <f>B83</f>
        <v>山手学院</v>
      </c>
      <c r="K80" s="82"/>
      <c r="L80" s="83"/>
      <c r="M80" s="81" t="str">
        <f>B84</f>
        <v>氷 取 沢</v>
      </c>
      <c r="N80" s="82"/>
      <c r="O80" s="83"/>
      <c r="P80" s="23" t="s">
        <v>0</v>
      </c>
      <c r="Q80" s="23" t="s">
        <v>3</v>
      </c>
      <c r="R80" s="24" t="s">
        <v>4</v>
      </c>
      <c r="S80" s="24" t="s">
        <v>5</v>
      </c>
      <c r="T80" s="24" t="s">
        <v>6</v>
      </c>
      <c r="U80" s="24"/>
      <c r="V80" s="24"/>
      <c r="W80" s="25"/>
      <c r="X80" s="26" t="s">
        <v>1</v>
      </c>
    </row>
    <row r="81" spans="1:24" ht="14.25" thickTop="1">
      <c r="A81" s="21">
        <v>1</v>
      </c>
      <c r="B81" s="68" t="s">
        <v>46</v>
      </c>
      <c r="C81" s="69"/>
      <c r="D81" s="90"/>
      <c r="E81" s="91"/>
      <c r="F81" s="92"/>
      <c r="G81" s="28">
        <v>7</v>
      </c>
      <c r="H81" s="29" t="s">
        <v>130</v>
      </c>
      <c r="I81" s="30">
        <v>1</v>
      </c>
      <c r="J81" s="28">
        <v>5</v>
      </c>
      <c r="K81" s="29" t="s">
        <v>130</v>
      </c>
      <c r="L81" s="30">
        <v>7</v>
      </c>
      <c r="M81" s="28">
        <v>4</v>
      </c>
      <c r="N81" s="29" t="s">
        <v>130</v>
      </c>
      <c r="O81" s="31">
        <v>2</v>
      </c>
      <c r="P81" s="32">
        <f>R81*3+T81</f>
        <v>6</v>
      </c>
      <c r="Q81" s="32">
        <f>(G81+J81+M81)-(I81+L81+O81)</f>
        <v>6</v>
      </c>
      <c r="R81" s="31">
        <f>COUNTIF(U81:W81,"A")</f>
        <v>2</v>
      </c>
      <c r="S81" s="31">
        <f>COUNTIF(U81:W81,"C")</f>
        <v>1</v>
      </c>
      <c r="T81" s="31">
        <f>COUNTIF(U81:W81,"B")</f>
        <v>0</v>
      </c>
      <c r="U81" s="32" t="str">
        <f>IF(G81="","",IF(G81&gt;I81,"A",IF(G81=I81,"B","C")))</f>
        <v>A</v>
      </c>
      <c r="V81" s="32" t="str">
        <f>IF(J81="","",IF(J81&gt;L81,"A",IF(J81=L81,"B","C")))</f>
        <v>C</v>
      </c>
      <c r="W81" s="33" t="str">
        <f>IF(M81="","",IF(M81&gt;O81,"A",IF(M81=O81,"B","C")))</f>
        <v>A</v>
      </c>
      <c r="X81" s="34">
        <v>2</v>
      </c>
    </row>
    <row r="82" spans="1:24" ht="13.5">
      <c r="A82" s="21">
        <v>2</v>
      </c>
      <c r="B82" s="70" t="s">
        <v>64</v>
      </c>
      <c r="C82" s="71"/>
      <c r="D82" s="35">
        <v>1</v>
      </c>
      <c r="E82" s="12" t="s">
        <v>2</v>
      </c>
      <c r="F82" s="36">
        <v>7</v>
      </c>
      <c r="G82" s="84"/>
      <c r="H82" s="85"/>
      <c r="I82" s="86"/>
      <c r="J82" s="37">
        <v>1</v>
      </c>
      <c r="K82" s="12" t="s">
        <v>2</v>
      </c>
      <c r="L82" s="36">
        <v>9</v>
      </c>
      <c r="M82" s="37">
        <v>2</v>
      </c>
      <c r="N82" s="12" t="s">
        <v>2</v>
      </c>
      <c r="O82" s="27">
        <v>0</v>
      </c>
      <c r="P82" s="38">
        <f>R82*3+T82</f>
        <v>3</v>
      </c>
      <c r="Q82" s="38">
        <f>(D82+J82+M82)-(F82+L82+O82)</f>
        <v>-12</v>
      </c>
      <c r="R82" s="27">
        <f>COUNTIF(U82:W82,"A")</f>
        <v>1</v>
      </c>
      <c r="S82" s="27">
        <f>COUNTIF(U82:W82,"C")</f>
        <v>2</v>
      </c>
      <c r="T82" s="27">
        <f>COUNTIF(U82:W82,"B")</f>
        <v>0</v>
      </c>
      <c r="U82" s="38" t="str">
        <f>IF(D82="","",IF(D82&gt;F82,"A",IF(D82=F82,"B","C")))</f>
        <v>C</v>
      </c>
      <c r="V82" s="38" t="str">
        <f>IF(J82="","",IF(J82&gt;L82,"A",IF(J82=L82,"B","C")))</f>
        <v>C</v>
      </c>
      <c r="W82" s="13" t="str">
        <f>IF(M82="","",IF(M82&gt;O82,"A",IF(M82=O82,"B","C")))</f>
        <v>A</v>
      </c>
      <c r="X82" s="39">
        <v>3</v>
      </c>
    </row>
    <row r="83" spans="1:24" ht="13.5">
      <c r="A83" s="21">
        <v>3</v>
      </c>
      <c r="B83" s="74" t="s">
        <v>81</v>
      </c>
      <c r="C83" s="75"/>
      <c r="D83" s="35">
        <v>7</v>
      </c>
      <c r="E83" s="12" t="s">
        <v>2</v>
      </c>
      <c r="F83" s="36">
        <v>5</v>
      </c>
      <c r="G83" s="37">
        <v>9</v>
      </c>
      <c r="H83" s="12" t="s">
        <v>2</v>
      </c>
      <c r="I83" s="36">
        <v>1</v>
      </c>
      <c r="J83" s="84"/>
      <c r="K83" s="85"/>
      <c r="L83" s="86"/>
      <c r="M83" s="37">
        <v>2</v>
      </c>
      <c r="N83" s="12" t="s">
        <v>2</v>
      </c>
      <c r="O83" s="27">
        <v>2</v>
      </c>
      <c r="P83" s="38">
        <f>R83*3+T83</f>
        <v>7</v>
      </c>
      <c r="Q83" s="38">
        <f>(D83+G83+M83)-(F83+I83+O83)</f>
        <v>10</v>
      </c>
      <c r="R83" s="27">
        <f>COUNTIF(U83:W83,"A")</f>
        <v>2</v>
      </c>
      <c r="S83" s="27">
        <f>COUNTIF(U83:W83,"C")</f>
        <v>0</v>
      </c>
      <c r="T83" s="27">
        <f>COUNTIF(U83:W83,"B")</f>
        <v>1</v>
      </c>
      <c r="U83" s="38" t="str">
        <f>IF(D83="","",IF(D83&gt;F83,"A",IF(D83=F83,"B","C")))</f>
        <v>A</v>
      </c>
      <c r="V83" s="38" t="str">
        <f>IF(G83="","",IF(G83&gt;I83,"A",IF(G83=I83,"B","C")))</f>
        <v>A</v>
      </c>
      <c r="W83" s="13" t="str">
        <f>IF(M83="","",IF(M83&gt;O83,"A",IF(M83=O83,"B","C")))</f>
        <v>B</v>
      </c>
      <c r="X83" s="39">
        <v>1</v>
      </c>
    </row>
    <row r="84" spans="1:24" ht="14.25" thickBot="1">
      <c r="A84" s="21">
        <v>4</v>
      </c>
      <c r="B84" s="80" t="s">
        <v>97</v>
      </c>
      <c r="C84" s="67"/>
      <c r="D84" s="41">
        <v>2</v>
      </c>
      <c r="E84" s="14" t="s">
        <v>2</v>
      </c>
      <c r="F84" s="42">
        <v>4</v>
      </c>
      <c r="G84" s="43">
        <v>0</v>
      </c>
      <c r="H84" s="14" t="s">
        <v>2</v>
      </c>
      <c r="I84" s="42">
        <v>2</v>
      </c>
      <c r="J84" s="43">
        <v>2</v>
      </c>
      <c r="K84" s="14" t="s">
        <v>2</v>
      </c>
      <c r="L84" s="42">
        <v>2</v>
      </c>
      <c r="M84" s="87"/>
      <c r="N84" s="88"/>
      <c r="O84" s="89"/>
      <c r="P84" s="44">
        <f>R84*3+T84</f>
        <v>1</v>
      </c>
      <c r="Q84" s="44">
        <f>(D84+G84+J84)-(F84+I84+L84)</f>
        <v>-4</v>
      </c>
      <c r="R84" s="40">
        <f>COUNTIF(U84:W84,"A")</f>
        <v>0</v>
      </c>
      <c r="S84" s="40">
        <f>COUNTIF(U84:W84,"C")</f>
        <v>2</v>
      </c>
      <c r="T84" s="40">
        <f>COUNTIF(U84:W84,"B")</f>
        <v>1</v>
      </c>
      <c r="U84" s="44" t="str">
        <f>IF(D84="","",IF(D84&gt;F84,"A",IF(D84=F84,"B","C")))</f>
        <v>C</v>
      </c>
      <c r="V84" s="44" t="str">
        <f>IF(G84="","",IF(G84&gt;I84,"A",IF(G84=I84,"B","C")))</f>
        <v>C</v>
      </c>
      <c r="W84" s="15" t="str">
        <f>IF(J84="","",IF(J84&gt;L84,"A",IF(J84=L84,"B","C")))</f>
        <v>B</v>
      </c>
      <c r="X84" s="45">
        <v>4</v>
      </c>
    </row>
    <row r="85" spans="1:24" ht="13.5">
      <c r="A85" s="21"/>
      <c r="B85" s="7"/>
      <c r="C85" s="7"/>
      <c r="K85" s="55"/>
      <c r="V85" s="21"/>
      <c r="W85" s="22"/>
      <c r="X85" s="22"/>
    </row>
    <row r="86" spans="1:24" ht="14.25" thickBot="1">
      <c r="A86" s="21"/>
      <c r="V86" s="21"/>
      <c r="W86" s="22"/>
      <c r="X86" s="22"/>
    </row>
    <row r="87" spans="1:24" ht="13.5" customHeight="1" thickBot="1">
      <c r="A87" s="21"/>
      <c r="B87" s="6" t="s">
        <v>131</v>
      </c>
      <c r="C87" s="58" t="s">
        <v>132</v>
      </c>
      <c r="D87" s="81" t="str">
        <f>B88</f>
        <v>川　　和</v>
      </c>
      <c r="E87" s="82"/>
      <c r="F87" s="83"/>
      <c r="G87" s="81" t="str">
        <f>B89</f>
        <v>関東学院</v>
      </c>
      <c r="H87" s="82"/>
      <c r="I87" s="83"/>
      <c r="J87" s="81" t="str">
        <f>B90</f>
        <v>桜　　丘</v>
      </c>
      <c r="K87" s="82"/>
      <c r="L87" s="83"/>
      <c r="M87" s="81" t="str">
        <f>B91</f>
        <v>松　　陽</v>
      </c>
      <c r="N87" s="82"/>
      <c r="O87" s="83"/>
      <c r="P87" s="23" t="s">
        <v>0</v>
      </c>
      <c r="Q87" s="23" t="s">
        <v>3</v>
      </c>
      <c r="R87" s="24" t="s">
        <v>4</v>
      </c>
      <c r="S87" s="24" t="s">
        <v>5</v>
      </c>
      <c r="T87" s="24" t="s">
        <v>6</v>
      </c>
      <c r="U87" s="24"/>
      <c r="V87" s="24"/>
      <c r="W87" s="25"/>
      <c r="X87" s="26" t="s">
        <v>1</v>
      </c>
    </row>
    <row r="88" spans="1:24" ht="14.25" thickTop="1">
      <c r="A88" s="21">
        <v>1</v>
      </c>
      <c r="B88" s="70" t="s">
        <v>47</v>
      </c>
      <c r="C88" s="71"/>
      <c r="D88" s="90"/>
      <c r="E88" s="91"/>
      <c r="F88" s="92"/>
      <c r="G88" s="28">
        <v>5</v>
      </c>
      <c r="H88" s="29" t="s">
        <v>133</v>
      </c>
      <c r="I88" s="30">
        <v>6</v>
      </c>
      <c r="J88" s="28">
        <v>9</v>
      </c>
      <c r="K88" s="29" t="s">
        <v>133</v>
      </c>
      <c r="L88" s="30">
        <v>10</v>
      </c>
      <c r="M88" s="28">
        <v>4</v>
      </c>
      <c r="N88" s="29" t="s">
        <v>133</v>
      </c>
      <c r="O88" s="31">
        <v>9</v>
      </c>
      <c r="P88" s="32">
        <f>R88*3+T88</f>
        <v>0</v>
      </c>
      <c r="Q88" s="32">
        <f>(G88+J88+M88)-(I88+L88+O88)</f>
        <v>-7</v>
      </c>
      <c r="R88" s="31">
        <f>COUNTIF(U88:W88,"A")</f>
        <v>0</v>
      </c>
      <c r="S88" s="31">
        <f>COUNTIF(U88:W88,"C")</f>
        <v>3</v>
      </c>
      <c r="T88" s="31">
        <f>COUNTIF(U88:W88,"B")</f>
        <v>0</v>
      </c>
      <c r="U88" s="32" t="str">
        <f>IF(G88="","",IF(G88&gt;I88,"A",IF(G88=I88,"B","C")))</f>
        <v>C</v>
      </c>
      <c r="V88" s="32" t="str">
        <f>IF(J88="","",IF(J88&gt;L88,"A",IF(J88=L88,"B","C")))</f>
        <v>C</v>
      </c>
      <c r="W88" s="33" t="str">
        <f>IF(M88="","",IF(M88&gt;O88,"A",IF(M88=O88,"B","C")))</f>
        <v>C</v>
      </c>
      <c r="X88" s="34">
        <v>4</v>
      </c>
    </row>
    <row r="89" spans="1:24" ht="13.5">
      <c r="A89" s="21">
        <v>2</v>
      </c>
      <c r="B89" s="68" t="s">
        <v>65</v>
      </c>
      <c r="C89" s="69"/>
      <c r="D89" s="35">
        <v>6</v>
      </c>
      <c r="E89" s="12" t="s">
        <v>2</v>
      </c>
      <c r="F89" s="36">
        <v>5</v>
      </c>
      <c r="G89" s="84"/>
      <c r="H89" s="85"/>
      <c r="I89" s="86"/>
      <c r="J89" s="37">
        <v>5</v>
      </c>
      <c r="K89" s="12" t="s">
        <v>2</v>
      </c>
      <c r="L89" s="36">
        <v>0</v>
      </c>
      <c r="M89" s="37">
        <v>2</v>
      </c>
      <c r="N89" s="12" t="s">
        <v>2</v>
      </c>
      <c r="O89" s="27">
        <v>9</v>
      </c>
      <c r="P89" s="38">
        <f>R89*3+T89</f>
        <v>6</v>
      </c>
      <c r="Q89" s="38">
        <f>(D89+J89+M89)-(F89+L89+O89)</f>
        <v>-1</v>
      </c>
      <c r="R89" s="27">
        <f>COUNTIF(U89:W89,"A")</f>
        <v>2</v>
      </c>
      <c r="S89" s="27">
        <f>COUNTIF(U89:W89,"C")</f>
        <v>1</v>
      </c>
      <c r="T89" s="27">
        <f>COUNTIF(U89:W89,"B")</f>
        <v>0</v>
      </c>
      <c r="U89" s="38" t="str">
        <f>IF(D89="","",IF(D89&gt;F89,"A",IF(D89=F89,"B","C")))</f>
        <v>A</v>
      </c>
      <c r="V89" s="38" t="str">
        <f>IF(J89="","",IF(J89&gt;L89,"A",IF(J89=L89,"B","C")))</f>
        <v>A</v>
      </c>
      <c r="W89" s="13" t="str">
        <f>IF(M89="","",IF(M89&gt;O89,"A",IF(M89=O89,"B","C")))</f>
        <v>C</v>
      </c>
      <c r="X89" s="39">
        <v>2</v>
      </c>
    </row>
    <row r="90" spans="1:24" ht="13.5">
      <c r="A90" s="21">
        <v>3</v>
      </c>
      <c r="B90" s="70" t="s">
        <v>82</v>
      </c>
      <c r="C90" s="71"/>
      <c r="D90" s="35">
        <v>10</v>
      </c>
      <c r="E90" s="12" t="s">
        <v>2</v>
      </c>
      <c r="F90" s="36">
        <v>9</v>
      </c>
      <c r="G90" s="37">
        <v>0</v>
      </c>
      <c r="H90" s="12" t="s">
        <v>2</v>
      </c>
      <c r="I90" s="36">
        <v>5</v>
      </c>
      <c r="J90" s="84"/>
      <c r="K90" s="85"/>
      <c r="L90" s="86"/>
      <c r="M90" s="37">
        <v>7</v>
      </c>
      <c r="N90" s="12" t="s">
        <v>2</v>
      </c>
      <c r="O90" s="27">
        <v>5</v>
      </c>
      <c r="P90" s="38">
        <f>R90*3+T90</f>
        <v>6</v>
      </c>
      <c r="Q90" s="38">
        <f>(D90+G90+M90)-(F90+I90+O90)</f>
        <v>-2</v>
      </c>
      <c r="R90" s="27">
        <f>COUNTIF(U90:W90,"A")</f>
        <v>2</v>
      </c>
      <c r="S90" s="27">
        <f>COUNTIF(U90:W90,"C")</f>
        <v>1</v>
      </c>
      <c r="T90" s="27">
        <f>COUNTIF(U90:W90,"B")</f>
        <v>0</v>
      </c>
      <c r="U90" s="38" t="str">
        <f>IF(D90="","",IF(D90&gt;F90,"A",IF(D90=F90,"B","C")))</f>
        <v>A</v>
      </c>
      <c r="V90" s="38" t="str">
        <f>IF(G90="","",IF(G90&gt;I90,"A",IF(G90=I90,"B","C")))</f>
        <v>C</v>
      </c>
      <c r="W90" s="13" t="str">
        <f>IF(M90="","",IF(M90&gt;O90,"A",IF(M90=O90,"B","C")))</f>
        <v>A</v>
      </c>
      <c r="X90" s="39">
        <v>3</v>
      </c>
    </row>
    <row r="91" spans="1:24" ht="14.25" thickBot="1">
      <c r="A91" s="21">
        <v>4</v>
      </c>
      <c r="B91" s="72" t="s">
        <v>98</v>
      </c>
      <c r="C91" s="73"/>
      <c r="D91" s="41">
        <v>9</v>
      </c>
      <c r="E91" s="14" t="s">
        <v>2</v>
      </c>
      <c r="F91" s="42">
        <v>4</v>
      </c>
      <c r="G91" s="43">
        <v>9</v>
      </c>
      <c r="H91" s="14" t="s">
        <v>2</v>
      </c>
      <c r="I91" s="42">
        <v>2</v>
      </c>
      <c r="J91" s="43">
        <v>5</v>
      </c>
      <c r="K91" s="14" t="s">
        <v>2</v>
      </c>
      <c r="L91" s="42">
        <v>7</v>
      </c>
      <c r="M91" s="87"/>
      <c r="N91" s="88"/>
      <c r="O91" s="89"/>
      <c r="P91" s="44">
        <f>R91*3+T91</f>
        <v>6</v>
      </c>
      <c r="Q91" s="44">
        <f>(D91+G91+J91)-(F91+I91+L91)</f>
        <v>10</v>
      </c>
      <c r="R91" s="40">
        <f>COUNTIF(U91:W91,"A")</f>
        <v>2</v>
      </c>
      <c r="S91" s="40">
        <f>COUNTIF(U91:W91,"C")</f>
        <v>1</v>
      </c>
      <c r="T91" s="40">
        <f>COUNTIF(U91:W91,"B")</f>
        <v>0</v>
      </c>
      <c r="U91" s="44" t="str">
        <f>IF(D91="","",IF(D91&gt;F91,"A",IF(D91=F91,"B","C")))</f>
        <v>A</v>
      </c>
      <c r="V91" s="44" t="str">
        <f>IF(G91="","",IF(G91&gt;I91,"A",IF(G91=I91,"B","C")))</f>
        <v>A</v>
      </c>
      <c r="W91" s="15" t="str">
        <f>IF(J91="","",IF(J91&gt;L91,"A",IF(J91=L91,"B","C")))</f>
        <v>C</v>
      </c>
      <c r="X91" s="45">
        <v>1</v>
      </c>
    </row>
    <row r="92" spans="1:24" ht="13.5">
      <c r="A92" s="21"/>
      <c r="B92" s="7"/>
      <c r="C92" s="7"/>
      <c r="K92" s="55"/>
      <c r="V92" s="21"/>
      <c r="W92" s="22"/>
      <c r="X92" s="22"/>
    </row>
    <row r="93" spans="1:24" ht="14.25" thickBot="1">
      <c r="A93" s="21"/>
      <c r="V93" s="21"/>
      <c r="W93" s="22"/>
      <c r="X93" s="22"/>
    </row>
    <row r="94" spans="1:24" ht="14.25" thickBot="1">
      <c r="A94" s="21"/>
      <c r="B94" s="6" t="s">
        <v>134</v>
      </c>
      <c r="C94" s="59" t="s">
        <v>135</v>
      </c>
      <c r="D94" s="81" t="str">
        <f>B95</f>
        <v>鶴見大附</v>
      </c>
      <c r="E94" s="82"/>
      <c r="F94" s="83"/>
      <c r="G94" s="81" t="str">
        <f>B96</f>
        <v>新　　羽</v>
      </c>
      <c r="H94" s="82"/>
      <c r="I94" s="83"/>
      <c r="J94" s="81" t="str">
        <f>B97</f>
        <v>横浜翠陵</v>
      </c>
      <c r="K94" s="82"/>
      <c r="L94" s="83"/>
      <c r="M94" s="81" t="str">
        <f>B98</f>
        <v>霧 が 丘</v>
      </c>
      <c r="N94" s="82"/>
      <c r="O94" s="83"/>
      <c r="P94" s="23" t="s">
        <v>0</v>
      </c>
      <c r="Q94" s="23" t="s">
        <v>3</v>
      </c>
      <c r="R94" s="24" t="s">
        <v>4</v>
      </c>
      <c r="S94" s="24" t="s">
        <v>5</v>
      </c>
      <c r="T94" s="24" t="s">
        <v>6</v>
      </c>
      <c r="U94" s="24"/>
      <c r="V94" s="24"/>
      <c r="W94" s="25"/>
      <c r="X94" s="26" t="s">
        <v>1</v>
      </c>
    </row>
    <row r="95" spans="1:24" ht="14.25" thickTop="1">
      <c r="A95" s="21">
        <v>1</v>
      </c>
      <c r="B95" s="68" t="s">
        <v>48</v>
      </c>
      <c r="C95" s="69"/>
      <c r="D95" s="90"/>
      <c r="E95" s="91"/>
      <c r="F95" s="92"/>
      <c r="G95" s="28">
        <v>7</v>
      </c>
      <c r="H95" s="29" t="s">
        <v>136</v>
      </c>
      <c r="I95" s="30">
        <v>4</v>
      </c>
      <c r="J95" s="28">
        <v>7</v>
      </c>
      <c r="K95" s="29" t="s">
        <v>136</v>
      </c>
      <c r="L95" s="30">
        <v>5</v>
      </c>
      <c r="M95" s="28">
        <v>0</v>
      </c>
      <c r="N95" s="29" t="s">
        <v>136</v>
      </c>
      <c r="O95" s="31">
        <v>5</v>
      </c>
      <c r="P95" s="32">
        <f>R95*3+T95</f>
        <v>6</v>
      </c>
      <c r="Q95" s="32">
        <f>(G95+J95+M95)-(I95+L95+O95)</f>
        <v>0</v>
      </c>
      <c r="R95" s="31">
        <f>COUNTIF(U95:W95,"A")</f>
        <v>2</v>
      </c>
      <c r="S95" s="31">
        <f>COUNTIF(U95:W95,"C")</f>
        <v>1</v>
      </c>
      <c r="T95" s="31">
        <f>COUNTIF(U95:W95,"B")</f>
        <v>0</v>
      </c>
      <c r="U95" s="32" t="str">
        <f>IF(G95="","",IF(G95&gt;I95,"A",IF(G95=I95,"B","C")))</f>
        <v>A</v>
      </c>
      <c r="V95" s="32" t="str">
        <f>IF(J95="","",IF(J95&gt;L95,"A",IF(J95=L95,"B","C")))</f>
        <v>A</v>
      </c>
      <c r="W95" s="33" t="str">
        <f>IF(M95="","",IF(M95&gt;O95,"A",IF(M95=O95,"B","C")))</f>
        <v>C</v>
      </c>
      <c r="X95" s="34">
        <v>2</v>
      </c>
    </row>
    <row r="96" spans="1:24" ht="13.5">
      <c r="A96" s="21">
        <v>2</v>
      </c>
      <c r="B96" s="70" t="s">
        <v>66</v>
      </c>
      <c r="C96" s="71"/>
      <c r="D96" s="35">
        <v>4</v>
      </c>
      <c r="E96" s="12" t="s">
        <v>2</v>
      </c>
      <c r="F96" s="36">
        <v>7</v>
      </c>
      <c r="G96" s="84"/>
      <c r="H96" s="85"/>
      <c r="I96" s="86"/>
      <c r="J96" s="37">
        <v>3</v>
      </c>
      <c r="K96" s="12" t="s">
        <v>2</v>
      </c>
      <c r="L96" s="36">
        <v>9</v>
      </c>
      <c r="M96" s="37">
        <v>3</v>
      </c>
      <c r="N96" s="12" t="s">
        <v>2</v>
      </c>
      <c r="O96" s="27">
        <v>16</v>
      </c>
      <c r="P96" s="38">
        <f>R96*3+T96</f>
        <v>0</v>
      </c>
      <c r="Q96" s="38">
        <f>(D96+J96+M96)-(F96+L96+O96)</f>
        <v>-22</v>
      </c>
      <c r="R96" s="27">
        <f>COUNTIF(U96:W96,"A")</f>
        <v>0</v>
      </c>
      <c r="S96" s="27">
        <f>COUNTIF(U96:W96,"C")</f>
        <v>3</v>
      </c>
      <c r="T96" s="27">
        <f>COUNTIF(U96:W96,"B")</f>
        <v>0</v>
      </c>
      <c r="U96" s="38" t="str">
        <f>IF(D96="","",IF(D96&gt;F96,"A",IF(D96=F96,"B","C")))</f>
        <v>C</v>
      </c>
      <c r="V96" s="38" t="str">
        <f>IF(J96="","",IF(J96&gt;L96,"A",IF(J96=L96,"B","C")))</f>
        <v>C</v>
      </c>
      <c r="W96" s="13" t="str">
        <f>IF(M96="","",IF(M96&gt;O96,"A",IF(M96=O96,"B","C")))</f>
        <v>C</v>
      </c>
      <c r="X96" s="39">
        <v>4</v>
      </c>
    </row>
    <row r="97" spans="1:24" ht="13.5">
      <c r="A97" s="21">
        <v>3</v>
      </c>
      <c r="B97" s="70" t="s">
        <v>83</v>
      </c>
      <c r="C97" s="71"/>
      <c r="D97" s="35">
        <v>5</v>
      </c>
      <c r="E97" s="12" t="s">
        <v>2</v>
      </c>
      <c r="F97" s="36">
        <v>7</v>
      </c>
      <c r="G97" s="37">
        <v>9</v>
      </c>
      <c r="H97" s="12" t="s">
        <v>2</v>
      </c>
      <c r="I97" s="36">
        <v>3</v>
      </c>
      <c r="J97" s="84"/>
      <c r="K97" s="85"/>
      <c r="L97" s="86"/>
      <c r="M97" s="37">
        <v>0</v>
      </c>
      <c r="N97" s="12" t="s">
        <v>2</v>
      </c>
      <c r="O97" s="27">
        <v>9</v>
      </c>
      <c r="P97" s="38">
        <f>R97*3+T97</f>
        <v>3</v>
      </c>
      <c r="Q97" s="38">
        <f>(D97+G97+M97)-(F97+I97+O97)</f>
        <v>-5</v>
      </c>
      <c r="R97" s="27">
        <f>COUNTIF(U97:W97,"A")</f>
        <v>1</v>
      </c>
      <c r="S97" s="27">
        <f>COUNTIF(U97:W97,"C")</f>
        <v>2</v>
      </c>
      <c r="T97" s="27">
        <f>COUNTIF(U97:W97,"B")</f>
        <v>0</v>
      </c>
      <c r="U97" s="38" t="str">
        <f>IF(D97="","",IF(D97&gt;F97,"A",IF(D97=F97,"B","C")))</f>
        <v>C</v>
      </c>
      <c r="V97" s="38" t="str">
        <f>IF(G97="","",IF(G97&gt;I97,"A",IF(G97=I97,"B","C")))</f>
        <v>A</v>
      </c>
      <c r="W97" s="13" t="str">
        <f>IF(M97="","",IF(M97&gt;O97,"A",IF(M97=O97,"B","C")))</f>
        <v>C</v>
      </c>
      <c r="X97" s="39">
        <v>3</v>
      </c>
    </row>
    <row r="98" spans="1:24" ht="14.25" thickBot="1">
      <c r="A98" s="21">
        <v>4</v>
      </c>
      <c r="B98" s="72" t="s">
        <v>99</v>
      </c>
      <c r="C98" s="73"/>
      <c r="D98" s="41">
        <v>5</v>
      </c>
      <c r="E98" s="14" t="s">
        <v>2</v>
      </c>
      <c r="F98" s="42">
        <v>0</v>
      </c>
      <c r="G98" s="43">
        <v>16</v>
      </c>
      <c r="H98" s="14" t="s">
        <v>2</v>
      </c>
      <c r="I98" s="42">
        <v>3</v>
      </c>
      <c r="J98" s="43">
        <v>9</v>
      </c>
      <c r="K98" s="14" t="s">
        <v>2</v>
      </c>
      <c r="L98" s="42">
        <v>0</v>
      </c>
      <c r="M98" s="87"/>
      <c r="N98" s="88"/>
      <c r="O98" s="89"/>
      <c r="P98" s="44">
        <f>R98*3+T98</f>
        <v>9</v>
      </c>
      <c r="Q98" s="44">
        <f>(D98+G98+J98)-(F98+I98+L98)</f>
        <v>27</v>
      </c>
      <c r="R98" s="40">
        <f>COUNTIF(U98:W98,"A")</f>
        <v>3</v>
      </c>
      <c r="S98" s="40">
        <f>COUNTIF(U98:W98,"C")</f>
        <v>0</v>
      </c>
      <c r="T98" s="40">
        <f>COUNTIF(U98:W98,"B")</f>
        <v>0</v>
      </c>
      <c r="U98" s="44" t="str">
        <f>IF(D98="","",IF(D98&gt;F98,"A",IF(D98=F98,"B","C")))</f>
        <v>A</v>
      </c>
      <c r="V98" s="44" t="str">
        <f>IF(G98="","",IF(G98&gt;I98,"A",IF(G98=I98,"B","C")))</f>
        <v>A</v>
      </c>
      <c r="W98" s="15" t="str">
        <f>IF(J98="","",IF(J98&gt;L98,"A",IF(J98=L98,"B","C")))</f>
        <v>A</v>
      </c>
      <c r="X98" s="45">
        <v>1</v>
      </c>
    </row>
    <row r="99" spans="1:24" ht="13.5">
      <c r="A99" s="21"/>
      <c r="B99" s="7"/>
      <c r="C99" s="7"/>
      <c r="V99" s="21"/>
      <c r="W99" s="22"/>
      <c r="X99" s="22"/>
    </row>
    <row r="100" spans="1:24" ht="14.25" thickBot="1">
      <c r="A100" s="21"/>
      <c r="V100" s="21"/>
      <c r="W100" s="22"/>
      <c r="X100" s="22"/>
    </row>
    <row r="101" spans="1:24" ht="14.25" thickBot="1">
      <c r="A101" s="21"/>
      <c r="B101" s="6" t="s">
        <v>137</v>
      </c>
      <c r="C101" s="58" t="s">
        <v>138</v>
      </c>
      <c r="D101" s="81" t="str">
        <f>B102</f>
        <v>横浜商業</v>
      </c>
      <c r="E101" s="82"/>
      <c r="F101" s="83"/>
      <c r="G101" s="81" t="str">
        <f>B103</f>
        <v>旭</v>
      </c>
      <c r="H101" s="82"/>
      <c r="I101" s="83"/>
      <c r="J101" s="81" t="str">
        <f>B104</f>
        <v>横 浜 栄</v>
      </c>
      <c r="K101" s="82"/>
      <c r="L101" s="83"/>
      <c r="M101" s="81" t="str">
        <f>B105</f>
        <v>市 ヶ 尾</v>
      </c>
      <c r="N101" s="82"/>
      <c r="O101" s="83"/>
      <c r="P101" s="23" t="s">
        <v>0</v>
      </c>
      <c r="Q101" s="23" t="s">
        <v>3</v>
      </c>
      <c r="R101" s="24" t="s">
        <v>4</v>
      </c>
      <c r="S101" s="24" t="s">
        <v>5</v>
      </c>
      <c r="T101" s="24" t="s">
        <v>6</v>
      </c>
      <c r="U101" s="24"/>
      <c r="V101" s="24"/>
      <c r="W101" s="25"/>
      <c r="X101" s="26" t="s">
        <v>1</v>
      </c>
    </row>
    <row r="102" spans="1:24" ht="14.25" thickTop="1">
      <c r="A102" s="21">
        <v>1</v>
      </c>
      <c r="B102" s="74" t="s">
        <v>49</v>
      </c>
      <c r="C102" s="75"/>
      <c r="D102" s="90"/>
      <c r="E102" s="91"/>
      <c r="F102" s="92"/>
      <c r="G102" s="28">
        <v>10</v>
      </c>
      <c r="H102" s="29" t="s">
        <v>139</v>
      </c>
      <c r="I102" s="30">
        <v>0</v>
      </c>
      <c r="J102" s="28">
        <v>8</v>
      </c>
      <c r="K102" s="29" t="s">
        <v>139</v>
      </c>
      <c r="L102" s="30">
        <v>1</v>
      </c>
      <c r="M102" s="28">
        <v>1</v>
      </c>
      <c r="N102" s="29" t="s">
        <v>139</v>
      </c>
      <c r="O102" s="31">
        <v>0</v>
      </c>
      <c r="P102" s="32">
        <f>R102*3+T102</f>
        <v>9</v>
      </c>
      <c r="Q102" s="32">
        <f>(G102+J102+M102)-(I102+L102+O102)</f>
        <v>18</v>
      </c>
      <c r="R102" s="31">
        <f>COUNTIF(U102:W102,"A")</f>
        <v>3</v>
      </c>
      <c r="S102" s="31">
        <f>COUNTIF(U102:W102,"C")</f>
        <v>0</v>
      </c>
      <c r="T102" s="31">
        <f>COUNTIF(U102:W102,"B")</f>
        <v>0</v>
      </c>
      <c r="U102" s="32" t="str">
        <f>IF(G102="","",IF(G102&gt;I102,"A",IF(G102=I102,"B","C")))</f>
        <v>A</v>
      </c>
      <c r="V102" s="32" t="str">
        <f>IF(J102="","",IF(J102&gt;L102,"A",IF(J102=L102,"B","C")))</f>
        <v>A</v>
      </c>
      <c r="W102" s="33" t="str">
        <f>IF(M102="","",IF(M102&gt;O102,"A",IF(M102=O102,"B","C")))</f>
        <v>A</v>
      </c>
      <c r="X102" s="34">
        <v>1</v>
      </c>
    </row>
    <row r="103" spans="1:24" ht="13.5">
      <c r="A103" s="21">
        <v>2</v>
      </c>
      <c r="B103" s="70" t="s">
        <v>67</v>
      </c>
      <c r="C103" s="71"/>
      <c r="D103" s="35">
        <v>0</v>
      </c>
      <c r="E103" s="12" t="s">
        <v>2</v>
      </c>
      <c r="F103" s="36">
        <v>10</v>
      </c>
      <c r="G103" s="84"/>
      <c r="H103" s="85"/>
      <c r="I103" s="86"/>
      <c r="J103" s="37">
        <v>0</v>
      </c>
      <c r="K103" s="12" t="s">
        <v>2</v>
      </c>
      <c r="L103" s="36">
        <v>6</v>
      </c>
      <c r="M103" s="37">
        <v>2</v>
      </c>
      <c r="N103" s="12" t="s">
        <v>2</v>
      </c>
      <c r="O103" s="27">
        <v>12</v>
      </c>
      <c r="P103" s="38">
        <f>R103*3+T103</f>
        <v>0</v>
      </c>
      <c r="Q103" s="38">
        <f>(D103+J103+M103)-(F103+L103+O103)</f>
        <v>-26</v>
      </c>
      <c r="R103" s="27">
        <f>COUNTIF(U103:W103,"A")</f>
        <v>0</v>
      </c>
      <c r="S103" s="27">
        <f>COUNTIF(U103:W103,"C")</f>
        <v>3</v>
      </c>
      <c r="T103" s="27">
        <f>COUNTIF(U103:W103,"B")</f>
        <v>0</v>
      </c>
      <c r="U103" s="38" t="str">
        <f>IF(D103="","",IF(D103&gt;F103,"A",IF(D103=F103,"B","C")))</f>
        <v>C</v>
      </c>
      <c r="V103" s="38" t="str">
        <f>IF(J103="","",IF(J103&gt;L103,"A",IF(J103=L103,"B","C")))</f>
        <v>C</v>
      </c>
      <c r="W103" s="13" t="str">
        <f>IF(M103="","",IF(M103&gt;O103,"A",IF(M103=O103,"B","C")))</f>
        <v>C</v>
      </c>
      <c r="X103" s="39">
        <v>4</v>
      </c>
    </row>
    <row r="104" spans="1:24" ht="13.5">
      <c r="A104" s="21">
        <v>3</v>
      </c>
      <c r="B104" s="70" t="s">
        <v>84</v>
      </c>
      <c r="C104" s="71"/>
      <c r="D104" s="35">
        <v>1</v>
      </c>
      <c r="E104" s="12" t="s">
        <v>2</v>
      </c>
      <c r="F104" s="36">
        <v>8</v>
      </c>
      <c r="G104" s="37">
        <v>6</v>
      </c>
      <c r="H104" s="12" t="s">
        <v>2</v>
      </c>
      <c r="I104" s="36">
        <v>0</v>
      </c>
      <c r="J104" s="84"/>
      <c r="K104" s="85"/>
      <c r="L104" s="86"/>
      <c r="M104" s="37">
        <v>4</v>
      </c>
      <c r="N104" s="12" t="s">
        <v>2</v>
      </c>
      <c r="O104" s="27">
        <v>11</v>
      </c>
      <c r="P104" s="38">
        <f>R104*3+T104</f>
        <v>3</v>
      </c>
      <c r="Q104" s="38">
        <f>(D104+G104+M104)-(F104+I104+O104)</f>
        <v>-8</v>
      </c>
      <c r="R104" s="27">
        <f>COUNTIF(U104:W104,"A")</f>
        <v>1</v>
      </c>
      <c r="S104" s="27">
        <f>COUNTIF(U104:W104,"C")</f>
        <v>2</v>
      </c>
      <c r="T104" s="27">
        <f>COUNTIF(U104:W104,"B")</f>
        <v>0</v>
      </c>
      <c r="U104" s="38" t="str">
        <f>IF(D104="","",IF(D104&gt;F104,"A",IF(D104=F104,"B","C")))</f>
        <v>C</v>
      </c>
      <c r="V104" s="38" t="str">
        <f>IF(G104="","",IF(G104&gt;I104,"A",IF(G104=I104,"B","C")))</f>
        <v>A</v>
      </c>
      <c r="W104" s="13" t="str">
        <f>IF(M104="","",IF(M104&gt;O104,"A",IF(M104=O104,"B","C")))</f>
        <v>C</v>
      </c>
      <c r="X104" s="39">
        <v>3</v>
      </c>
    </row>
    <row r="105" spans="1:24" ht="14.25" thickBot="1">
      <c r="A105" s="21">
        <v>4</v>
      </c>
      <c r="B105" s="76" t="s">
        <v>100</v>
      </c>
      <c r="C105" s="77"/>
      <c r="D105" s="41">
        <v>0</v>
      </c>
      <c r="E105" s="14" t="s">
        <v>2</v>
      </c>
      <c r="F105" s="42">
        <v>1</v>
      </c>
      <c r="G105" s="43">
        <v>12</v>
      </c>
      <c r="H105" s="14" t="s">
        <v>2</v>
      </c>
      <c r="I105" s="42">
        <v>2</v>
      </c>
      <c r="J105" s="43">
        <v>11</v>
      </c>
      <c r="K105" s="14" t="s">
        <v>2</v>
      </c>
      <c r="L105" s="42">
        <v>4</v>
      </c>
      <c r="M105" s="87"/>
      <c r="N105" s="88"/>
      <c r="O105" s="89"/>
      <c r="P105" s="44">
        <f>R105*3+T105</f>
        <v>6</v>
      </c>
      <c r="Q105" s="44">
        <f>(D105+G105+J105)-(F105+I105+L105)</f>
        <v>16</v>
      </c>
      <c r="R105" s="40">
        <f>COUNTIF(U105:W105,"A")</f>
        <v>2</v>
      </c>
      <c r="S105" s="40">
        <f>COUNTIF(U105:W105,"C")</f>
        <v>1</v>
      </c>
      <c r="T105" s="40">
        <f>COUNTIF(U105:W105,"B")</f>
        <v>0</v>
      </c>
      <c r="U105" s="44" t="str">
        <f>IF(D105="","",IF(D105&gt;F105,"A",IF(D105=F105,"B","C")))</f>
        <v>C</v>
      </c>
      <c r="V105" s="44" t="str">
        <f>IF(G105="","",IF(G105&gt;I105,"A",IF(G105=I105,"B","C")))</f>
        <v>A</v>
      </c>
      <c r="W105" s="15" t="str">
        <f>IF(J105="","",IF(J105&gt;L105,"A",IF(J105=L105,"B","C")))</f>
        <v>A</v>
      </c>
      <c r="X105" s="45">
        <v>2</v>
      </c>
    </row>
    <row r="106" spans="2:3" ht="13.5">
      <c r="B106" s="7"/>
      <c r="C106" s="7"/>
    </row>
    <row r="107" ht="14.25" thickBot="1"/>
    <row r="108" spans="1:24" ht="14.25" thickBot="1">
      <c r="A108" s="21"/>
      <c r="B108" s="6" t="s">
        <v>140</v>
      </c>
      <c r="C108" s="58" t="s">
        <v>141</v>
      </c>
      <c r="D108" s="81" t="str">
        <f>B109</f>
        <v>戸　　塚</v>
      </c>
      <c r="E108" s="82"/>
      <c r="F108" s="83"/>
      <c r="G108" s="81" t="str">
        <f>B110</f>
        <v>浅　　野</v>
      </c>
      <c r="H108" s="82"/>
      <c r="I108" s="83"/>
      <c r="J108" s="81" t="str">
        <f>B111</f>
        <v>秀　　英</v>
      </c>
      <c r="K108" s="82"/>
      <c r="L108" s="83"/>
      <c r="M108" s="81" t="str">
        <f>B112</f>
        <v>神奈川大附</v>
      </c>
      <c r="N108" s="82"/>
      <c r="O108" s="83"/>
      <c r="P108" s="23" t="s">
        <v>0</v>
      </c>
      <c r="Q108" s="23" t="s">
        <v>3</v>
      </c>
      <c r="R108" s="24" t="s">
        <v>4</v>
      </c>
      <c r="S108" s="24" t="s">
        <v>5</v>
      </c>
      <c r="T108" s="24" t="s">
        <v>6</v>
      </c>
      <c r="U108" s="24"/>
      <c r="V108" s="24"/>
      <c r="W108" s="25"/>
      <c r="X108" s="26" t="s">
        <v>1</v>
      </c>
    </row>
    <row r="109" spans="1:24" ht="14.25" thickTop="1">
      <c r="A109" s="21">
        <v>1</v>
      </c>
      <c r="B109" s="74" t="s">
        <v>50</v>
      </c>
      <c r="C109" s="75"/>
      <c r="D109" s="90"/>
      <c r="E109" s="91"/>
      <c r="F109" s="92"/>
      <c r="G109" s="28">
        <v>9</v>
      </c>
      <c r="H109" s="29" t="s">
        <v>142</v>
      </c>
      <c r="I109" s="30">
        <v>5</v>
      </c>
      <c r="J109" s="28">
        <v>11</v>
      </c>
      <c r="K109" s="29" t="s">
        <v>142</v>
      </c>
      <c r="L109" s="30">
        <v>4</v>
      </c>
      <c r="M109" s="28">
        <v>15</v>
      </c>
      <c r="N109" s="29" t="s">
        <v>142</v>
      </c>
      <c r="O109" s="31">
        <v>2</v>
      </c>
      <c r="P109" s="32">
        <f>R109*3+T109</f>
        <v>9</v>
      </c>
      <c r="Q109" s="32">
        <f>(G109+J109+M109)-(I109+L109+O109)</f>
        <v>24</v>
      </c>
      <c r="R109" s="31">
        <f>COUNTIF(U109:W109,"A")</f>
        <v>3</v>
      </c>
      <c r="S109" s="31">
        <f>COUNTIF(U109:W109,"C")</f>
        <v>0</v>
      </c>
      <c r="T109" s="31">
        <f>COUNTIF(U109:W109,"B")</f>
        <v>0</v>
      </c>
      <c r="U109" s="32" t="str">
        <f>IF(G109="","",IF(G109&gt;I109,"A",IF(G109=I109,"B","C")))</f>
        <v>A</v>
      </c>
      <c r="V109" s="32" t="str">
        <f>IF(J109="","",IF(J109&gt;L109,"A",IF(J109=L109,"B","C")))</f>
        <v>A</v>
      </c>
      <c r="W109" s="33" t="str">
        <f>IF(M109="","",IF(M109&gt;O109,"A",IF(M109=O109,"B","C")))</f>
        <v>A</v>
      </c>
      <c r="X109" s="34">
        <v>1</v>
      </c>
    </row>
    <row r="110" spans="1:24" ht="13.5">
      <c r="A110" s="21">
        <v>2</v>
      </c>
      <c r="B110" s="68" t="s">
        <v>68</v>
      </c>
      <c r="C110" s="69"/>
      <c r="D110" s="35">
        <v>5</v>
      </c>
      <c r="E110" s="12" t="s">
        <v>2</v>
      </c>
      <c r="F110" s="36">
        <v>9</v>
      </c>
      <c r="G110" s="84"/>
      <c r="H110" s="85"/>
      <c r="I110" s="86"/>
      <c r="J110" s="37">
        <v>10</v>
      </c>
      <c r="K110" s="12" t="s">
        <v>2</v>
      </c>
      <c r="L110" s="36">
        <v>0</v>
      </c>
      <c r="M110" s="37">
        <v>19</v>
      </c>
      <c r="N110" s="12" t="s">
        <v>2</v>
      </c>
      <c r="O110" s="27">
        <v>12</v>
      </c>
      <c r="P110" s="38">
        <f>R110*3+T110</f>
        <v>6</v>
      </c>
      <c r="Q110" s="38">
        <f>(D110+J110+M110)-(F110+L110+O110)</f>
        <v>13</v>
      </c>
      <c r="R110" s="27">
        <f>COUNTIF(U110:W110,"A")</f>
        <v>2</v>
      </c>
      <c r="S110" s="27">
        <f>COUNTIF(U110:W110,"C")</f>
        <v>1</v>
      </c>
      <c r="T110" s="27">
        <f>COUNTIF(U110:W110,"B")</f>
        <v>0</v>
      </c>
      <c r="U110" s="38" t="str">
        <f>IF(D110="","",IF(D110&gt;F110,"A",IF(D110=F110,"B","C")))</f>
        <v>C</v>
      </c>
      <c r="V110" s="38" t="str">
        <f>IF(J110="","",IF(J110&gt;L110,"A",IF(J110=L110,"B","C")))</f>
        <v>A</v>
      </c>
      <c r="W110" s="13" t="str">
        <f>IF(M110="","",IF(M110&gt;O110,"A",IF(M110=O110,"B","C")))</f>
        <v>A</v>
      </c>
      <c r="X110" s="39">
        <v>2</v>
      </c>
    </row>
    <row r="111" spans="1:24" ht="13.5">
      <c r="A111" s="21">
        <v>3</v>
      </c>
      <c r="B111" s="70" t="s">
        <v>85</v>
      </c>
      <c r="C111" s="71"/>
      <c r="D111" s="35">
        <v>4</v>
      </c>
      <c r="E111" s="12" t="s">
        <v>2</v>
      </c>
      <c r="F111" s="36">
        <v>11</v>
      </c>
      <c r="G111" s="37">
        <v>0</v>
      </c>
      <c r="H111" s="12" t="s">
        <v>2</v>
      </c>
      <c r="I111" s="36">
        <v>10</v>
      </c>
      <c r="J111" s="84"/>
      <c r="K111" s="85"/>
      <c r="L111" s="86"/>
      <c r="M111" s="37">
        <v>1</v>
      </c>
      <c r="N111" s="12" t="s">
        <v>2</v>
      </c>
      <c r="O111" s="27">
        <v>9</v>
      </c>
      <c r="P111" s="38">
        <f>R111*3+T111</f>
        <v>0</v>
      </c>
      <c r="Q111" s="38">
        <f>(D111+G111+M111)-(F111+I111+O111)</f>
        <v>-25</v>
      </c>
      <c r="R111" s="27">
        <f>COUNTIF(U111:W111,"A")</f>
        <v>0</v>
      </c>
      <c r="S111" s="27">
        <f>COUNTIF(U111:W111,"C")</f>
        <v>3</v>
      </c>
      <c r="T111" s="27">
        <f>COUNTIF(U111:W111,"B")</f>
        <v>0</v>
      </c>
      <c r="U111" s="38" t="str">
        <f>IF(D111="","",IF(D111&gt;F111,"A",IF(D111=F111,"B","C")))</f>
        <v>C</v>
      </c>
      <c r="V111" s="38" t="str">
        <f>IF(G111="","",IF(G111&gt;I111,"A",IF(G111=I111,"B","C")))</f>
        <v>C</v>
      </c>
      <c r="W111" s="13" t="str">
        <f>IF(M111="","",IF(M111&gt;O111,"A",IF(M111=O111,"B","C")))</f>
        <v>C</v>
      </c>
      <c r="X111" s="39">
        <v>4</v>
      </c>
    </row>
    <row r="112" spans="1:24" ht="14.25" thickBot="1">
      <c r="A112" s="21">
        <v>4</v>
      </c>
      <c r="B112" s="80" t="s">
        <v>101</v>
      </c>
      <c r="C112" s="67"/>
      <c r="D112" s="41">
        <v>2</v>
      </c>
      <c r="E112" s="14" t="s">
        <v>2</v>
      </c>
      <c r="F112" s="42">
        <v>15</v>
      </c>
      <c r="G112" s="43">
        <v>12</v>
      </c>
      <c r="H112" s="14" t="s">
        <v>2</v>
      </c>
      <c r="I112" s="42">
        <v>19</v>
      </c>
      <c r="J112" s="43">
        <v>9</v>
      </c>
      <c r="K112" s="14" t="s">
        <v>2</v>
      </c>
      <c r="L112" s="42">
        <v>1</v>
      </c>
      <c r="M112" s="87"/>
      <c r="N112" s="88"/>
      <c r="O112" s="89"/>
      <c r="P112" s="44">
        <f>R112*3+T112</f>
        <v>3</v>
      </c>
      <c r="Q112" s="44">
        <f>(D112+G112+J112)-(F112+I112+L112)</f>
        <v>-12</v>
      </c>
      <c r="R112" s="40">
        <f>COUNTIF(U112:W112,"A")</f>
        <v>1</v>
      </c>
      <c r="S112" s="40">
        <f>COUNTIF(U112:W112,"C")</f>
        <v>2</v>
      </c>
      <c r="T112" s="40">
        <f>COUNTIF(U112:W112,"B")</f>
        <v>0</v>
      </c>
      <c r="U112" s="44" t="str">
        <f>IF(D112="","",IF(D112&gt;F112,"A",IF(D112=F112,"B","C")))</f>
        <v>C</v>
      </c>
      <c r="V112" s="44" t="str">
        <f>IF(G112="","",IF(G112&gt;I112,"A",IF(G112=I112,"B","C")))</f>
        <v>C</v>
      </c>
      <c r="W112" s="15" t="str">
        <f>IF(J112="","",IF(J112&gt;L112,"A",IF(J112=L112,"B","C")))</f>
        <v>A</v>
      </c>
      <c r="X112" s="45">
        <v>3</v>
      </c>
    </row>
    <row r="113" spans="1:24" ht="13.5">
      <c r="A113" s="21"/>
      <c r="B113" s="10"/>
      <c r="C113" s="10"/>
      <c r="D113" s="21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21"/>
      <c r="W113" s="21"/>
      <c r="X113" s="21"/>
    </row>
    <row r="114" spans="1:24" ht="14.25" thickBot="1">
      <c r="A114" s="21"/>
      <c r="B114" s="10"/>
      <c r="C114" s="10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21"/>
      <c r="W114" s="21"/>
      <c r="X114" s="21"/>
    </row>
    <row r="115" spans="2:24" ht="14.25" thickBot="1">
      <c r="B115" s="6" t="s">
        <v>143</v>
      </c>
      <c r="C115" s="58" t="s">
        <v>144</v>
      </c>
      <c r="D115" s="81" t="str">
        <f>B116</f>
        <v>永　　谷</v>
      </c>
      <c r="E115" s="82"/>
      <c r="F115" s="83"/>
      <c r="G115" s="81" t="str">
        <f>B117</f>
        <v>森村学園</v>
      </c>
      <c r="H115" s="82"/>
      <c r="I115" s="83"/>
      <c r="J115" s="81" t="str">
        <f>B118</f>
        <v>横浜緑ヶ丘</v>
      </c>
      <c r="K115" s="82"/>
      <c r="L115" s="83"/>
      <c r="M115" s="98"/>
      <c r="N115" s="99"/>
      <c r="O115" s="100"/>
      <c r="P115" s="23" t="s">
        <v>0</v>
      </c>
      <c r="Q115" s="23" t="s">
        <v>3</v>
      </c>
      <c r="R115" s="24" t="s">
        <v>4</v>
      </c>
      <c r="S115" s="24" t="s">
        <v>5</v>
      </c>
      <c r="T115" s="24" t="s">
        <v>6</v>
      </c>
      <c r="U115" s="24"/>
      <c r="V115" s="24"/>
      <c r="W115" s="25"/>
      <c r="X115" s="26" t="s">
        <v>1</v>
      </c>
    </row>
    <row r="116" spans="1:24" ht="14.25" thickTop="1">
      <c r="A116" s="18">
        <v>1</v>
      </c>
      <c r="B116" s="70" t="s">
        <v>51</v>
      </c>
      <c r="C116" s="71"/>
      <c r="D116" s="90"/>
      <c r="E116" s="91"/>
      <c r="F116" s="92"/>
      <c r="G116" s="28">
        <v>10</v>
      </c>
      <c r="H116" s="29" t="s">
        <v>145</v>
      </c>
      <c r="I116" s="30">
        <v>3</v>
      </c>
      <c r="J116" s="28">
        <v>8</v>
      </c>
      <c r="K116" s="29" t="s">
        <v>145</v>
      </c>
      <c r="L116" s="30">
        <v>12</v>
      </c>
      <c r="M116" s="49"/>
      <c r="N116" s="47"/>
      <c r="O116" s="48"/>
      <c r="P116" s="32">
        <f>R116*3+T116</f>
        <v>3</v>
      </c>
      <c r="Q116" s="32">
        <f>(G116+J116+M116)-(I116+L116+O116)</f>
        <v>3</v>
      </c>
      <c r="R116" s="31">
        <f>COUNTIF(U116:W116,"A")</f>
        <v>1</v>
      </c>
      <c r="S116" s="31">
        <f>COUNTIF(U116:W116,"C")</f>
        <v>1</v>
      </c>
      <c r="T116" s="31">
        <f>COUNTIF(U116:W116,"B")</f>
        <v>0</v>
      </c>
      <c r="U116" s="32" t="str">
        <f>IF(G116="","",IF(G116&gt;I116,"A",IF(G116=I116,"B","C")))</f>
        <v>A</v>
      </c>
      <c r="V116" s="32" t="str">
        <f>IF(J116="","",IF(J116&gt;L116,"A",IF(J116=L116,"B","C")))</f>
        <v>C</v>
      </c>
      <c r="W116" s="33">
        <f>IF(M116="","",IF(M116&gt;O116,"A",IF(M116=O116,"B","C")))</f>
      </c>
      <c r="X116" s="34">
        <v>2</v>
      </c>
    </row>
    <row r="117" spans="1:24" ht="13.5">
      <c r="A117" s="18">
        <v>2</v>
      </c>
      <c r="B117" s="70" t="s">
        <v>69</v>
      </c>
      <c r="C117" s="71"/>
      <c r="D117" s="35">
        <v>3</v>
      </c>
      <c r="E117" s="12" t="s">
        <v>2</v>
      </c>
      <c r="F117" s="36">
        <v>10</v>
      </c>
      <c r="G117" s="84"/>
      <c r="H117" s="85"/>
      <c r="I117" s="86"/>
      <c r="J117" s="37">
        <v>3</v>
      </c>
      <c r="K117" s="12" t="s">
        <v>2</v>
      </c>
      <c r="L117" s="36">
        <v>8</v>
      </c>
      <c r="M117" s="49"/>
      <c r="N117" s="47"/>
      <c r="O117" s="48"/>
      <c r="P117" s="38">
        <f>R117*3+T117</f>
        <v>0</v>
      </c>
      <c r="Q117" s="38">
        <f>(D117+J117+M117)-(F117+L117+O117)</f>
        <v>-12</v>
      </c>
      <c r="R117" s="27">
        <f>COUNTIF(U117:W117,"A")</f>
        <v>0</v>
      </c>
      <c r="S117" s="27">
        <f>COUNTIF(U117:W117,"C")</f>
        <v>2</v>
      </c>
      <c r="T117" s="27">
        <f>COUNTIF(U117:W117,"B")</f>
        <v>0</v>
      </c>
      <c r="U117" s="38" t="str">
        <f>IF(D117="","",IF(D117&gt;F117,"A",IF(D117=F117,"B","C")))</f>
        <v>C</v>
      </c>
      <c r="V117" s="38" t="str">
        <f>IF(J117="","",IF(J117&gt;L117,"A",IF(J117=L117,"B","C")))</f>
        <v>C</v>
      </c>
      <c r="W117" s="13">
        <f>IF(M117="","",IF(M117&gt;O117,"A",IF(M117=O117,"B","C")))</f>
      </c>
      <c r="X117" s="39">
        <v>3</v>
      </c>
    </row>
    <row r="118" spans="1:24" ht="14.25" thickBot="1">
      <c r="A118" s="18">
        <v>3</v>
      </c>
      <c r="B118" s="72" t="s">
        <v>86</v>
      </c>
      <c r="C118" s="73"/>
      <c r="D118" s="41">
        <v>12</v>
      </c>
      <c r="E118" s="14" t="s">
        <v>2</v>
      </c>
      <c r="F118" s="42">
        <v>8</v>
      </c>
      <c r="G118" s="43">
        <v>8</v>
      </c>
      <c r="H118" s="14" t="s">
        <v>2</v>
      </c>
      <c r="I118" s="42">
        <v>3</v>
      </c>
      <c r="J118" s="87"/>
      <c r="K118" s="88"/>
      <c r="L118" s="101"/>
      <c r="M118" s="49"/>
      <c r="N118" s="47"/>
      <c r="O118" s="48"/>
      <c r="P118" s="44">
        <f>R118*3+T118</f>
        <v>6</v>
      </c>
      <c r="Q118" s="44">
        <f>(D118+G118+M118)-(F118+I118+O118)</f>
        <v>9</v>
      </c>
      <c r="R118" s="40">
        <f>COUNTIF(U118:W118,"A")</f>
        <v>2</v>
      </c>
      <c r="S118" s="40">
        <f>COUNTIF(U118:W118,"C")</f>
        <v>0</v>
      </c>
      <c r="T118" s="40">
        <f>COUNTIF(U118:W118,"B")</f>
        <v>0</v>
      </c>
      <c r="U118" s="44" t="str">
        <f>IF(D118="","",IF(D118&gt;F118,"A",IF(D118=F118,"B","C")))</f>
        <v>A</v>
      </c>
      <c r="V118" s="44" t="str">
        <f>IF(G118="","",IF(G118&gt;I118,"A",IF(G118=I118,"B","C")))</f>
        <v>A</v>
      </c>
      <c r="W118" s="15">
        <f>IF(M118="","",IF(M118&gt;O118,"A",IF(M118=O118,"B","C")))</f>
      </c>
      <c r="X118" s="45">
        <v>1</v>
      </c>
    </row>
    <row r="119" spans="1:24" ht="13.5">
      <c r="A119" s="21"/>
      <c r="B119" s="10"/>
      <c r="C119" s="10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21"/>
      <c r="W119" s="21"/>
      <c r="X119" s="21"/>
    </row>
    <row r="120" spans="1:24" ht="13.5">
      <c r="A120" s="21"/>
      <c r="B120" s="10"/>
      <c r="C120" s="10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21"/>
      <c r="W120" s="21"/>
      <c r="X120" s="21"/>
    </row>
  </sheetData>
  <sheetProtection/>
  <mergeCells count="202">
    <mergeCell ref="D109:F109"/>
    <mergeCell ref="G110:I110"/>
    <mergeCell ref="J111:L111"/>
    <mergeCell ref="M112:O112"/>
    <mergeCell ref="D102:F102"/>
    <mergeCell ref="G103:I103"/>
    <mergeCell ref="J104:L104"/>
    <mergeCell ref="M105:O105"/>
    <mergeCell ref="D108:F108"/>
    <mergeCell ref="G108:I108"/>
    <mergeCell ref="J108:L108"/>
    <mergeCell ref="M108:O108"/>
    <mergeCell ref="D95:F95"/>
    <mergeCell ref="G96:I96"/>
    <mergeCell ref="J97:L97"/>
    <mergeCell ref="M98:O98"/>
    <mergeCell ref="D101:F101"/>
    <mergeCell ref="G101:I101"/>
    <mergeCell ref="J101:L101"/>
    <mergeCell ref="M101:O101"/>
    <mergeCell ref="D88:F88"/>
    <mergeCell ref="G89:I89"/>
    <mergeCell ref="J90:L90"/>
    <mergeCell ref="M91:O91"/>
    <mergeCell ref="D94:F94"/>
    <mergeCell ref="G94:I94"/>
    <mergeCell ref="J94:L94"/>
    <mergeCell ref="M94:O94"/>
    <mergeCell ref="D81:F81"/>
    <mergeCell ref="G82:I82"/>
    <mergeCell ref="J83:L83"/>
    <mergeCell ref="M84:O84"/>
    <mergeCell ref="D87:F87"/>
    <mergeCell ref="G87:I87"/>
    <mergeCell ref="J87:L87"/>
    <mergeCell ref="M87:O87"/>
    <mergeCell ref="D74:F74"/>
    <mergeCell ref="G75:I75"/>
    <mergeCell ref="J76:L76"/>
    <mergeCell ref="M77:O77"/>
    <mergeCell ref="D80:F80"/>
    <mergeCell ref="G80:I80"/>
    <mergeCell ref="J80:L80"/>
    <mergeCell ref="M80:O80"/>
    <mergeCell ref="D67:F67"/>
    <mergeCell ref="G68:I68"/>
    <mergeCell ref="J69:L69"/>
    <mergeCell ref="M70:O70"/>
    <mergeCell ref="D73:F73"/>
    <mergeCell ref="G73:I73"/>
    <mergeCell ref="J73:L73"/>
    <mergeCell ref="M73:O73"/>
    <mergeCell ref="D60:F60"/>
    <mergeCell ref="G61:I61"/>
    <mergeCell ref="J62:L62"/>
    <mergeCell ref="M63:O63"/>
    <mergeCell ref="D66:F66"/>
    <mergeCell ref="G66:I66"/>
    <mergeCell ref="J66:L66"/>
    <mergeCell ref="M66:O66"/>
    <mergeCell ref="D53:F53"/>
    <mergeCell ref="G54:I54"/>
    <mergeCell ref="J55:L55"/>
    <mergeCell ref="M56:O56"/>
    <mergeCell ref="D59:F59"/>
    <mergeCell ref="G59:I59"/>
    <mergeCell ref="J59:L59"/>
    <mergeCell ref="M59:O59"/>
    <mergeCell ref="D46:F46"/>
    <mergeCell ref="G47:I47"/>
    <mergeCell ref="J48:L48"/>
    <mergeCell ref="M49:O49"/>
    <mergeCell ref="D52:F52"/>
    <mergeCell ref="G52:I52"/>
    <mergeCell ref="J52:L52"/>
    <mergeCell ref="M52:O52"/>
    <mergeCell ref="D39:F39"/>
    <mergeCell ref="G40:I40"/>
    <mergeCell ref="J41:L41"/>
    <mergeCell ref="M42:O42"/>
    <mergeCell ref="D45:F45"/>
    <mergeCell ref="G45:I45"/>
    <mergeCell ref="J45:L45"/>
    <mergeCell ref="M45:O45"/>
    <mergeCell ref="D32:F32"/>
    <mergeCell ref="G33:I33"/>
    <mergeCell ref="J34:L34"/>
    <mergeCell ref="M35:O35"/>
    <mergeCell ref="D38:F38"/>
    <mergeCell ref="G38:I38"/>
    <mergeCell ref="J38:L38"/>
    <mergeCell ref="M38:O38"/>
    <mergeCell ref="J31:L31"/>
    <mergeCell ref="M31:O31"/>
    <mergeCell ref="D25:F25"/>
    <mergeCell ref="G26:I26"/>
    <mergeCell ref="J27:L27"/>
    <mergeCell ref="M28:O28"/>
    <mergeCell ref="D31:F31"/>
    <mergeCell ref="G31:I31"/>
    <mergeCell ref="J24:L24"/>
    <mergeCell ref="M24:O24"/>
    <mergeCell ref="D18:F18"/>
    <mergeCell ref="G19:I19"/>
    <mergeCell ref="J20:L20"/>
    <mergeCell ref="M21:O21"/>
    <mergeCell ref="D24:F24"/>
    <mergeCell ref="G24:I24"/>
    <mergeCell ref="J17:L17"/>
    <mergeCell ref="M17:O17"/>
    <mergeCell ref="D11:F11"/>
    <mergeCell ref="G12:I12"/>
    <mergeCell ref="J13:L13"/>
    <mergeCell ref="M14:O14"/>
    <mergeCell ref="J6:L6"/>
    <mergeCell ref="M7:O7"/>
    <mergeCell ref="D10:F10"/>
    <mergeCell ref="G10:I10"/>
    <mergeCell ref="J10:L10"/>
    <mergeCell ref="M10:O10"/>
    <mergeCell ref="D3:F3"/>
    <mergeCell ref="G3:I3"/>
    <mergeCell ref="J3:L3"/>
    <mergeCell ref="M3:O3"/>
    <mergeCell ref="D4:F4"/>
    <mergeCell ref="G5:I5"/>
    <mergeCell ref="D17:F17"/>
    <mergeCell ref="G17:I17"/>
    <mergeCell ref="M115:O115"/>
    <mergeCell ref="D116:F116"/>
    <mergeCell ref="G117:I117"/>
    <mergeCell ref="J118:L118"/>
    <mergeCell ref="D115:F115"/>
    <mergeCell ref="G115:I115"/>
    <mergeCell ref="J115:L115"/>
    <mergeCell ref="B4:C4"/>
    <mergeCell ref="B5:C5"/>
    <mergeCell ref="B6:C6"/>
    <mergeCell ref="B7:C7"/>
    <mergeCell ref="B11:C11"/>
    <mergeCell ref="B12:C12"/>
    <mergeCell ref="B13:C13"/>
    <mergeCell ref="B14:C14"/>
    <mergeCell ref="B18:C18"/>
    <mergeCell ref="B19:C19"/>
    <mergeCell ref="B20:C20"/>
    <mergeCell ref="B21:C21"/>
    <mergeCell ref="B25:C25"/>
    <mergeCell ref="B26:C26"/>
    <mergeCell ref="B27:C27"/>
    <mergeCell ref="B28:C28"/>
    <mergeCell ref="B32:C32"/>
    <mergeCell ref="B33:C33"/>
    <mergeCell ref="B34:C34"/>
    <mergeCell ref="B35:C35"/>
    <mergeCell ref="B39:C39"/>
    <mergeCell ref="B40:C40"/>
    <mergeCell ref="B41:C41"/>
    <mergeCell ref="B42:C42"/>
    <mergeCell ref="B46:C46"/>
    <mergeCell ref="B47:C47"/>
    <mergeCell ref="B48:C48"/>
    <mergeCell ref="B49:C49"/>
    <mergeCell ref="B53:C53"/>
    <mergeCell ref="B54:C54"/>
    <mergeCell ref="B55:C55"/>
    <mergeCell ref="B56:C56"/>
    <mergeCell ref="B60:C60"/>
    <mergeCell ref="B61:C61"/>
    <mergeCell ref="B62:C62"/>
    <mergeCell ref="B63:C63"/>
    <mergeCell ref="B67:C67"/>
    <mergeCell ref="B68:C68"/>
    <mergeCell ref="B69:C69"/>
    <mergeCell ref="B70:C70"/>
    <mergeCell ref="B74:C74"/>
    <mergeCell ref="B75:C75"/>
    <mergeCell ref="B76:C76"/>
    <mergeCell ref="B77:C77"/>
    <mergeCell ref="B81:C81"/>
    <mergeCell ref="B82:C82"/>
    <mergeCell ref="B83:C83"/>
    <mergeCell ref="B84:C84"/>
    <mergeCell ref="B88:C88"/>
    <mergeCell ref="B89:C89"/>
    <mergeCell ref="B90:C90"/>
    <mergeCell ref="B91:C91"/>
    <mergeCell ref="B95:C95"/>
    <mergeCell ref="B96:C96"/>
    <mergeCell ref="B97:C97"/>
    <mergeCell ref="B98:C98"/>
    <mergeCell ref="B102:C102"/>
    <mergeCell ref="B103:C103"/>
    <mergeCell ref="B104:C104"/>
    <mergeCell ref="B105:C105"/>
    <mergeCell ref="B117:C117"/>
    <mergeCell ref="B118:C118"/>
    <mergeCell ref="B109:C109"/>
    <mergeCell ref="B110:C110"/>
    <mergeCell ref="B111:C111"/>
    <mergeCell ref="B116:C116"/>
    <mergeCell ref="B112:C11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X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1" customWidth="1"/>
    <col min="2" max="2" width="3.69921875" style="21" customWidth="1"/>
    <col min="3" max="3" width="12.69921875" style="21" customWidth="1"/>
    <col min="4" max="17" width="4.59765625" style="46" customWidth="1"/>
    <col min="18" max="18" width="4.59765625" style="46" hidden="1" customWidth="1"/>
    <col min="19" max="21" width="2.69921875" style="46" hidden="1" customWidth="1"/>
    <col min="22" max="22" width="2.69921875" style="21" hidden="1" customWidth="1"/>
    <col min="23" max="23" width="2.59765625" style="46" hidden="1" customWidth="1"/>
    <col min="24" max="24" width="4.59765625" style="46" customWidth="1"/>
    <col min="25" max="16384" width="9" style="21" customWidth="1"/>
  </cols>
  <sheetData>
    <row r="1" spans="2:21" ht="18" customHeight="1">
      <c r="B1" s="1" t="s">
        <v>146</v>
      </c>
      <c r="C1" s="1"/>
      <c r="D1" s="2" t="s">
        <v>180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3:24" ht="18" customHeight="1" thickBot="1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W2" s="22"/>
      <c r="X2" s="22"/>
    </row>
    <row r="3" spans="2:24" ht="14.25" thickBot="1">
      <c r="B3" s="6" t="s">
        <v>31</v>
      </c>
      <c r="C3" s="58" t="s">
        <v>183</v>
      </c>
      <c r="D3" s="109" t="str">
        <f>B4</f>
        <v>湘 南 台</v>
      </c>
      <c r="E3" s="110"/>
      <c r="F3" s="111"/>
      <c r="G3" s="81" t="str">
        <f>B5</f>
        <v>茅ヶ崎西浜</v>
      </c>
      <c r="H3" s="82"/>
      <c r="I3" s="83"/>
      <c r="J3" s="81" t="str">
        <f>B6</f>
        <v>鎌倉学園</v>
      </c>
      <c r="K3" s="82"/>
      <c r="L3" s="83"/>
      <c r="M3" s="81" t="str">
        <f>B7</f>
        <v>大　　船</v>
      </c>
      <c r="N3" s="82"/>
      <c r="O3" s="83"/>
      <c r="P3" s="23" t="s">
        <v>0</v>
      </c>
      <c r="Q3" s="23" t="s">
        <v>3</v>
      </c>
      <c r="R3" s="24" t="s">
        <v>4</v>
      </c>
      <c r="S3" s="24" t="s">
        <v>5</v>
      </c>
      <c r="T3" s="24" t="s">
        <v>6</v>
      </c>
      <c r="U3" s="24"/>
      <c r="V3" s="24"/>
      <c r="W3" s="25"/>
      <c r="X3" s="26" t="s">
        <v>1</v>
      </c>
    </row>
    <row r="4" spans="1:24" ht="14.25" thickTop="1">
      <c r="A4" s="21">
        <v>1</v>
      </c>
      <c r="B4" s="70" t="s">
        <v>147</v>
      </c>
      <c r="C4" s="71"/>
      <c r="D4" s="90"/>
      <c r="E4" s="91"/>
      <c r="F4" s="92"/>
      <c r="G4" s="28">
        <v>4</v>
      </c>
      <c r="H4" s="29" t="s">
        <v>148</v>
      </c>
      <c r="I4" s="30">
        <v>5</v>
      </c>
      <c r="J4" s="28">
        <v>4</v>
      </c>
      <c r="K4" s="29" t="s">
        <v>148</v>
      </c>
      <c r="L4" s="30">
        <v>5</v>
      </c>
      <c r="M4" s="28">
        <v>3</v>
      </c>
      <c r="N4" s="29" t="s">
        <v>148</v>
      </c>
      <c r="O4" s="31">
        <v>1</v>
      </c>
      <c r="P4" s="32">
        <f>R4*3+T4</f>
        <v>3</v>
      </c>
      <c r="Q4" s="32">
        <f>(G4+J4+M4)-(I4+L4+O4)</f>
        <v>0</v>
      </c>
      <c r="R4" s="31">
        <f>COUNTIF(U4:W4,"A")</f>
        <v>1</v>
      </c>
      <c r="S4" s="31">
        <f>COUNTIF(U4:W4,"C")</f>
        <v>2</v>
      </c>
      <c r="T4" s="31">
        <f>COUNTIF(U4:W4,"B")</f>
        <v>0</v>
      </c>
      <c r="U4" s="32" t="str">
        <f>IF(G4="","",IF(G4&gt;I4,"A",IF(G4=I4,"B","C")))</f>
        <v>C</v>
      </c>
      <c r="V4" s="32" t="str">
        <f>IF(J4="","",IF(J4&gt;L4,"A",IF(J4=L4,"B","C")))</f>
        <v>C</v>
      </c>
      <c r="W4" s="33" t="str">
        <f>IF(M4="","",IF(M4&gt;O4,"A",IF(M4=O4,"B","C")))</f>
        <v>A</v>
      </c>
      <c r="X4" s="34">
        <v>3</v>
      </c>
    </row>
    <row r="5" spans="1:24" ht="13.5">
      <c r="A5" s="21">
        <v>2</v>
      </c>
      <c r="B5" s="68" t="s">
        <v>149</v>
      </c>
      <c r="C5" s="69"/>
      <c r="D5" s="35">
        <v>5</v>
      </c>
      <c r="E5" s="12" t="s">
        <v>150</v>
      </c>
      <c r="F5" s="36">
        <v>4</v>
      </c>
      <c r="G5" s="84"/>
      <c r="H5" s="85"/>
      <c r="I5" s="86"/>
      <c r="J5" s="37">
        <v>2</v>
      </c>
      <c r="K5" s="12" t="s">
        <v>150</v>
      </c>
      <c r="L5" s="36">
        <v>10</v>
      </c>
      <c r="M5" s="37">
        <v>11</v>
      </c>
      <c r="N5" s="12" t="s">
        <v>150</v>
      </c>
      <c r="O5" s="27">
        <v>1</v>
      </c>
      <c r="P5" s="38">
        <f>R5*3+T5</f>
        <v>6</v>
      </c>
      <c r="Q5" s="38">
        <f>(D5+J5+M5)-(F5+L5+O5)</f>
        <v>3</v>
      </c>
      <c r="R5" s="27">
        <f>COUNTIF(U5:W5,"A")</f>
        <v>2</v>
      </c>
      <c r="S5" s="27">
        <f>COUNTIF(U5:W5,"C")</f>
        <v>1</v>
      </c>
      <c r="T5" s="27">
        <f>COUNTIF(U5:W5,"B")</f>
        <v>0</v>
      </c>
      <c r="U5" s="38" t="str">
        <f>IF(D5="","",IF(D5&gt;F5,"A",IF(D5=F5,"B","C")))</f>
        <v>A</v>
      </c>
      <c r="V5" s="38" t="str">
        <f>IF(J5="","",IF(J5&gt;L5,"A",IF(J5=L5,"B","C")))</f>
        <v>C</v>
      </c>
      <c r="W5" s="13" t="str">
        <f>IF(M5="","",IF(M5&gt;O5,"A",IF(M5=O5,"B","C")))</f>
        <v>A</v>
      </c>
      <c r="X5" s="39">
        <v>2</v>
      </c>
    </row>
    <row r="6" spans="1:24" ht="13.5">
      <c r="A6" s="21">
        <v>3</v>
      </c>
      <c r="B6" s="74" t="s">
        <v>151</v>
      </c>
      <c r="C6" s="75"/>
      <c r="D6" s="35">
        <v>5</v>
      </c>
      <c r="E6" s="12" t="s">
        <v>152</v>
      </c>
      <c r="F6" s="36">
        <v>4</v>
      </c>
      <c r="G6" s="37">
        <v>10</v>
      </c>
      <c r="H6" s="12" t="s">
        <v>152</v>
      </c>
      <c r="I6" s="36">
        <v>2</v>
      </c>
      <c r="J6" s="84"/>
      <c r="K6" s="85"/>
      <c r="L6" s="86"/>
      <c r="M6" s="37">
        <v>2</v>
      </c>
      <c r="N6" s="12" t="s">
        <v>152</v>
      </c>
      <c r="O6" s="27">
        <v>1</v>
      </c>
      <c r="P6" s="38">
        <f>R6*3+T6</f>
        <v>9</v>
      </c>
      <c r="Q6" s="38">
        <f>(D6+G6+M6)-(F6+I6+O6)</f>
        <v>10</v>
      </c>
      <c r="R6" s="27">
        <f>COUNTIF(U6:W6,"A")</f>
        <v>3</v>
      </c>
      <c r="S6" s="27">
        <f>COUNTIF(U6:W6,"C")</f>
        <v>0</v>
      </c>
      <c r="T6" s="27">
        <f>COUNTIF(U6:W6,"B")</f>
        <v>0</v>
      </c>
      <c r="U6" s="38" t="str">
        <f>IF(D6="","",IF(D6&gt;F6,"A",IF(D6=F6,"B","C")))</f>
        <v>A</v>
      </c>
      <c r="V6" s="38" t="str">
        <f>IF(G6="","",IF(G6&gt;I6,"A",IF(G6=I6,"B","C")))</f>
        <v>A</v>
      </c>
      <c r="W6" s="13" t="str">
        <f>IF(M6="","",IF(M6&gt;O6,"A",IF(M6=O6,"B","C")))</f>
        <v>A</v>
      </c>
      <c r="X6" s="39">
        <v>1</v>
      </c>
    </row>
    <row r="7" spans="1:24" ht="14.25" thickBot="1">
      <c r="A7" s="21">
        <v>4</v>
      </c>
      <c r="B7" s="80" t="s">
        <v>153</v>
      </c>
      <c r="C7" s="67"/>
      <c r="D7" s="41">
        <v>1</v>
      </c>
      <c r="E7" s="14" t="s">
        <v>104</v>
      </c>
      <c r="F7" s="42">
        <v>3</v>
      </c>
      <c r="G7" s="43">
        <v>1</v>
      </c>
      <c r="H7" s="14" t="s">
        <v>104</v>
      </c>
      <c r="I7" s="42">
        <v>11</v>
      </c>
      <c r="J7" s="43">
        <v>1</v>
      </c>
      <c r="K7" s="14" t="s">
        <v>104</v>
      </c>
      <c r="L7" s="42">
        <v>2</v>
      </c>
      <c r="M7" s="87"/>
      <c r="N7" s="88"/>
      <c r="O7" s="89"/>
      <c r="P7" s="44">
        <f>R7*3+T7</f>
        <v>0</v>
      </c>
      <c r="Q7" s="44">
        <f>(D7+G7+J7)-(F7+I7+L7)</f>
        <v>-13</v>
      </c>
      <c r="R7" s="40">
        <f>COUNTIF(U7:W7,"A")</f>
        <v>0</v>
      </c>
      <c r="S7" s="40">
        <f>COUNTIF(U7:W7,"C")</f>
        <v>3</v>
      </c>
      <c r="T7" s="40">
        <f>COUNTIF(U7:W7,"B")</f>
        <v>0</v>
      </c>
      <c r="U7" s="44" t="str">
        <f>IF(D7="","",IF(D7&gt;F7,"A",IF(D7=F7,"B","C")))</f>
        <v>C</v>
      </c>
      <c r="V7" s="44" t="str">
        <f>IF(G7="","",IF(G7&gt;I7,"A",IF(G7=I7,"B","C")))</f>
        <v>C</v>
      </c>
      <c r="W7" s="15" t="str">
        <f>IF(J7="","",IF(J7&gt;L7,"A",IF(J7=L7,"B","C")))</f>
        <v>C</v>
      </c>
      <c r="X7" s="45">
        <v>4</v>
      </c>
    </row>
    <row r="8" spans="2:24" ht="13.5">
      <c r="B8" s="7"/>
      <c r="C8" s="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W8" s="22"/>
      <c r="X8" s="22"/>
    </row>
    <row r="9" spans="2:24" ht="14.25" thickBot="1"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W9" s="22"/>
      <c r="X9" s="22"/>
    </row>
    <row r="10" spans="2:24" ht="14.25" thickBot="1">
      <c r="B10" s="6" t="s">
        <v>154</v>
      </c>
      <c r="C10" s="58" t="s">
        <v>182</v>
      </c>
      <c r="D10" s="109" t="str">
        <f>B11</f>
        <v>日大藤沢</v>
      </c>
      <c r="E10" s="110"/>
      <c r="F10" s="111"/>
      <c r="G10" s="81" t="str">
        <f>B12</f>
        <v>七里ガ浜</v>
      </c>
      <c r="H10" s="82"/>
      <c r="I10" s="83"/>
      <c r="J10" s="81" t="str">
        <f>B13</f>
        <v>鶴　　嶺</v>
      </c>
      <c r="K10" s="82"/>
      <c r="L10" s="83"/>
      <c r="M10" s="81" t="str">
        <f>B14</f>
        <v>深　　沢</v>
      </c>
      <c r="N10" s="82"/>
      <c r="O10" s="83"/>
      <c r="P10" s="23" t="s">
        <v>0</v>
      </c>
      <c r="Q10" s="23" t="s">
        <v>3</v>
      </c>
      <c r="R10" s="24" t="s">
        <v>4</v>
      </c>
      <c r="S10" s="24" t="s">
        <v>5</v>
      </c>
      <c r="T10" s="24" t="s">
        <v>6</v>
      </c>
      <c r="U10" s="24"/>
      <c r="V10" s="24"/>
      <c r="W10" s="25"/>
      <c r="X10" s="26" t="s">
        <v>1</v>
      </c>
    </row>
    <row r="11" spans="1:24" ht="14.25" thickTop="1">
      <c r="A11" s="21">
        <v>1</v>
      </c>
      <c r="B11" s="74" t="s">
        <v>155</v>
      </c>
      <c r="C11" s="75"/>
      <c r="D11" s="90"/>
      <c r="E11" s="91"/>
      <c r="F11" s="92"/>
      <c r="G11" s="28">
        <v>2</v>
      </c>
      <c r="H11" s="29" t="s">
        <v>156</v>
      </c>
      <c r="I11" s="30">
        <v>1</v>
      </c>
      <c r="J11" s="28">
        <v>5</v>
      </c>
      <c r="K11" s="29" t="s">
        <v>156</v>
      </c>
      <c r="L11" s="30">
        <v>1</v>
      </c>
      <c r="M11" s="28">
        <v>12</v>
      </c>
      <c r="N11" s="29" t="s">
        <v>156</v>
      </c>
      <c r="O11" s="31">
        <v>2</v>
      </c>
      <c r="P11" s="32">
        <f>R11*3+T11</f>
        <v>9</v>
      </c>
      <c r="Q11" s="32">
        <f>(G11+J11+M11)-(I11+L11+O11)</f>
        <v>15</v>
      </c>
      <c r="R11" s="31">
        <f>COUNTIF(U11:W11,"A")</f>
        <v>3</v>
      </c>
      <c r="S11" s="31">
        <f>COUNTIF(U11:W11,"C")</f>
        <v>0</v>
      </c>
      <c r="T11" s="31">
        <f>COUNTIF(U11:W11,"B")</f>
        <v>0</v>
      </c>
      <c r="U11" s="32" t="str">
        <f>IF(G11="","",IF(G11&gt;I11,"A",IF(G11=I11,"B","C")))</f>
        <v>A</v>
      </c>
      <c r="V11" s="32" t="str">
        <f>IF(J11="","",IF(J11&gt;L11,"A",IF(J11=L11,"B","C")))</f>
        <v>A</v>
      </c>
      <c r="W11" s="33" t="str">
        <f>IF(M11="","",IF(M11&gt;O11,"A",IF(M11=O11,"B","C")))</f>
        <v>A</v>
      </c>
      <c r="X11" s="34">
        <v>1</v>
      </c>
    </row>
    <row r="12" spans="1:24" ht="13.5">
      <c r="A12" s="21">
        <v>2</v>
      </c>
      <c r="B12" s="70" t="s">
        <v>157</v>
      </c>
      <c r="C12" s="71"/>
      <c r="D12" s="35">
        <v>1</v>
      </c>
      <c r="E12" s="12" t="s">
        <v>2</v>
      </c>
      <c r="F12" s="36">
        <v>2</v>
      </c>
      <c r="G12" s="84"/>
      <c r="H12" s="85"/>
      <c r="I12" s="86"/>
      <c r="J12" s="37">
        <v>2</v>
      </c>
      <c r="K12" s="12" t="s">
        <v>2</v>
      </c>
      <c r="L12" s="36">
        <v>5</v>
      </c>
      <c r="M12" s="37">
        <v>4</v>
      </c>
      <c r="N12" s="12" t="s">
        <v>2</v>
      </c>
      <c r="O12" s="27">
        <v>3</v>
      </c>
      <c r="P12" s="38">
        <f>R12*3+T12</f>
        <v>3</v>
      </c>
      <c r="Q12" s="38">
        <f>(D12+J12+M12)-(F12+L12+O12)</f>
        <v>-3</v>
      </c>
      <c r="R12" s="27">
        <f>COUNTIF(U12:W12,"A")</f>
        <v>1</v>
      </c>
      <c r="S12" s="27">
        <f>COUNTIF(U12:W12,"C")</f>
        <v>2</v>
      </c>
      <c r="T12" s="27">
        <f>COUNTIF(U12:W12,"B")</f>
        <v>0</v>
      </c>
      <c r="U12" s="38" t="str">
        <f>IF(D12="","",IF(D12&gt;F12,"A",IF(D12=F12,"B","C")))</f>
        <v>C</v>
      </c>
      <c r="V12" s="38" t="str">
        <f>IF(J12="","",IF(J12&gt;L12,"A",IF(J12=L12,"B","C")))</f>
        <v>C</v>
      </c>
      <c r="W12" s="13" t="str">
        <f>IF(M12="","",IF(M12&gt;O12,"A",IF(M12=O12,"B","C")))</f>
        <v>A</v>
      </c>
      <c r="X12" s="39">
        <v>3</v>
      </c>
    </row>
    <row r="13" spans="1:24" ht="13.5">
      <c r="A13" s="21">
        <v>3</v>
      </c>
      <c r="B13" s="68" t="s">
        <v>8</v>
      </c>
      <c r="C13" s="69"/>
      <c r="D13" s="35">
        <v>1</v>
      </c>
      <c r="E13" s="12" t="s">
        <v>104</v>
      </c>
      <c r="F13" s="36">
        <v>5</v>
      </c>
      <c r="G13" s="37">
        <v>5</v>
      </c>
      <c r="H13" s="12" t="s">
        <v>104</v>
      </c>
      <c r="I13" s="36">
        <v>2</v>
      </c>
      <c r="J13" s="84"/>
      <c r="K13" s="85"/>
      <c r="L13" s="86"/>
      <c r="M13" s="37">
        <v>11</v>
      </c>
      <c r="N13" s="12" t="s">
        <v>104</v>
      </c>
      <c r="O13" s="27">
        <v>1</v>
      </c>
      <c r="P13" s="38">
        <f>R13*3+T13</f>
        <v>6</v>
      </c>
      <c r="Q13" s="38">
        <f>(D13+G13+M13)-(F13+I13+O13)</f>
        <v>9</v>
      </c>
      <c r="R13" s="27">
        <f>COUNTIF(U13:W13,"A")</f>
        <v>2</v>
      </c>
      <c r="S13" s="27">
        <f>COUNTIF(U13:W13,"C")</f>
        <v>1</v>
      </c>
      <c r="T13" s="27">
        <f>COUNTIF(U13:W13,"B")</f>
        <v>0</v>
      </c>
      <c r="U13" s="38" t="str">
        <f>IF(D13="","",IF(D13&gt;F13,"A",IF(D13=F13,"B","C")))</f>
        <v>C</v>
      </c>
      <c r="V13" s="38" t="str">
        <f>IF(G13="","",IF(G13&gt;I13,"A",IF(G13=I13,"B","C")))</f>
        <v>A</v>
      </c>
      <c r="W13" s="13" t="str">
        <f>IF(M13="","",IF(M13&gt;O13,"A",IF(M13=O13,"B","C")))</f>
        <v>A</v>
      </c>
      <c r="X13" s="39">
        <v>2</v>
      </c>
    </row>
    <row r="14" spans="1:24" ht="14.25" thickBot="1">
      <c r="A14" s="21">
        <v>4</v>
      </c>
      <c r="B14" s="80" t="s">
        <v>158</v>
      </c>
      <c r="C14" s="67"/>
      <c r="D14" s="41">
        <v>2</v>
      </c>
      <c r="E14" s="14" t="s">
        <v>104</v>
      </c>
      <c r="F14" s="42">
        <v>12</v>
      </c>
      <c r="G14" s="43">
        <v>3</v>
      </c>
      <c r="H14" s="14" t="s">
        <v>104</v>
      </c>
      <c r="I14" s="42">
        <v>4</v>
      </c>
      <c r="J14" s="43">
        <v>1</v>
      </c>
      <c r="K14" s="14" t="s">
        <v>104</v>
      </c>
      <c r="L14" s="42">
        <v>11</v>
      </c>
      <c r="M14" s="87"/>
      <c r="N14" s="88"/>
      <c r="O14" s="89"/>
      <c r="P14" s="44">
        <f>R14*3+T14</f>
        <v>0</v>
      </c>
      <c r="Q14" s="44">
        <f>(D14+G14+J14)-(F14+I14+L14)</f>
        <v>-21</v>
      </c>
      <c r="R14" s="40">
        <f>COUNTIF(U14:W14,"A")</f>
        <v>0</v>
      </c>
      <c r="S14" s="40">
        <f>COUNTIF(U14:W14,"C")</f>
        <v>3</v>
      </c>
      <c r="T14" s="40">
        <f>COUNTIF(U14:W14,"B")</f>
        <v>0</v>
      </c>
      <c r="U14" s="44" t="str">
        <f>IF(D14="","",IF(D14&gt;F14,"A",IF(D14=F14,"B","C")))</f>
        <v>C</v>
      </c>
      <c r="V14" s="44" t="str">
        <f>IF(G14="","",IF(G14&gt;I14,"A",IF(G14=I14,"B","C")))</f>
        <v>C</v>
      </c>
      <c r="W14" s="15" t="str">
        <f>IF(J14="","",IF(J14&gt;L14,"A",IF(J14=L14,"B","C")))</f>
        <v>C</v>
      </c>
      <c r="X14" s="45">
        <v>4</v>
      </c>
    </row>
    <row r="15" spans="2:24" ht="13.5">
      <c r="B15" s="7"/>
      <c r="C15" s="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W15" s="22"/>
      <c r="X15" s="22"/>
    </row>
    <row r="16" spans="2:24" ht="14.25" thickBot="1"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W16" s="22"/>
      <c r="X16" s="22"/>
    </row>
    <row r="17" spans="2:24" ht="14.25" thickBot="1">
      <c r="B17" s="6" t="s">
        <v>159</v>
      </c>
      <c r="C17" s="60" t="s">
        <v>160</v>
      </c>
      <c r="D17" s="109" t="str">
        <f>B18</f>
        <v>茅 ヶ 崎</v>
      </c>
      <c r="E17" s="110"/>
      <c r="F17" s="111"/>
      <c r="G17" s="81" t="str">
        <f>B19</f>
        <v>藤沢総合</v>
      </c>
      <c r="H17" s="82"/>
      <c r="I17" s="83"/>
      <c r="J17" s="81" t="str">
        <f>B20</f>
        <v>湘南工大附</v>
      </c>
      <c r="K17" s="82"/>
      <c r="L17" s="83"/>
      <c r="M17" s="81" t="str">
        <f>B21</f>
        <v>藤 沢 西</v>
      </c>
      <c r="N17" s="82"/>
      <c r="O17" s="83"/>
      <c r="P17" s="23" t="s">
        <v>0</v>
      </c>
      <c r="Q17" s="23" t="s">
        <v>3</v>
      </c>
      <c r="R17" s="24" t="s">
        <v>4</v>
      </c>
      <c r="S17" s="24" t="s">
        <v>5</v>
      </c>
      <c r="T17" s="24" t="s">
        <v>6</v>
      </c>
      <c r="U17" s="24"/>
      <c r="V17" s="24"/>
      <c r="W17" s="25"/>
      <c r="X17" s="26" t="s">
        <v>1</v>
      </c>
    </row>
    <row r="18" spans="1:24" ht="14.25" thickTop="1">
      <c r="A18" s="21">
        <v>1</v>
      </c>
      <c r="B18" s="74" t="s">
        <v>161</v>
      </c>
      <c r="C18" s="75"/>
      <c r="D18" s="90"/>
      <c r="E18" s="91"/>
      <c r="F18" s="92"/>
      <c r="G18" s="28">
        <v>12</v>
      </c>
      <c r="H18" s="29" t="s">
        <v>2</v>
      </c>
      <c r="I18" s="30">
        <v>0</v>
      </c>
      <c r="J18" s="28">
        <v>6</v>
      </c>
      <c r="K18" s="29" t="s">
        <v>2</v>
      </c>
      <c r="L18" s="30">
        <v>5</v>
      </c>
      <c r="M18" s="28">
        <v>7</v>
      </c>
      <c r="N18" s="29" t="s">
        <v>2</v>
      </c>
      <c r="O18" s="31">
        <v>2</v>
      </c>
      <c r="P18" s="32">
        <f>R18*3+T18</f>
        <v>9</v>
      </c>
      <c r="Q18" s="32">
        <f>(G18+J18+M18)-(I18+L18+O18)</f>
        <v>18</v>
      </c>
      <c r="R18" s="31">
        <f>COUNTIF(U18:W18,"A")</f>
        <v>3</v>
      </c>
      <c r="S18" s="31">
        <f>COUNTIF(U18:W18,"C")</f>
        <v>0</v>
      </c>
      <c r="T18" s="31">
        <f>COUNTIF(U18:W18,"B")</f>
        <v>0</v>
      </c>
      <c r="U18" s="32" t="str">
        <f>IF(G18="","",IF(G18&gt;I18,"A",IF(G18=I18,"B","C")))</f>
        <v>A</v>
      </c>
      <c r="V18" s="32" t="str">
        <f>IF(J18="","",IF(J18&gt;L18,"A",IF(J18=L18,"B","C")))</f>
        <v>A</v>
      </c>
      <c r="W18" s="33" t="str">
        <f>IF(M18="","",IF(M18&gt;O18,"A",IF(M18=O18,"B","C")))</f>
        <v>A</v>
      </c>
      <c r="X18" s="34">
        <v>1</v>
      </c>
    </row>
    <row r="19" spans="1:24" ht="13.5">
      <c r="A19" s="21">
        <v>2</v>
      </c>
      <c r="B19" s="70" t="s">
        <v>162</v>
      </c>
      <c r="C19" s="71"/>
      <c r="D19" s="35">
        <v>0</v>
      </c>
      <c r="E19" s="12" t="s">
        <v>163</v>
      </c>
      <c r="F19" s="36">
        <v>12</v>
      </c>
      <c r="G19" s="84"/>
      <c r="H19" s="85"/>
      <c r="I19" s="86"/>
      <c r="J19" s="37">
        <v>3</v>
      </c>
      <c r="K19" s="12" t="s">
        <v>163</v>
      </c>
      <c r="L19" s="36">
        <v>8</v>
      </c>
      <c r="M19" s="37">
        <v>2</v>
      </c>
      <c r="N19" s="12" t="s">
        <v>163</v>
      </c>
      <c r="O19" s="27">
        <v>7</v>
      </c>
      <c r="P19" s="38">
        <f>R19*3+T19</f>
        <v>0</v>
      </c>
      <c r="Q19" s="38">
        <f>(D19+J19+M19)-(F19+L19+O19)</f>
        <v>-22</v>
      </c>
      <c r="R19" s="27">
        <f>COUNTIF(U19:W19,"A")</f>
        <v>0</v>
      </c>
      <c r="S19" s="27">
        <f>COUNTIF(U19:W19,"C")</f>
        <v>3</v>
      </c>
      <c r="T19" s="27">
        <f>COUNTIF(U19:W19,"B")</f>
        <v>0</v>
      </c>
      <c r="U19" s="38" t="str">
        <f>IF(D19="","",IF(D19&gt;F19,"A",IF(D19=F19,"B","C")))</f>
        <v>C</v>
      </c>
      <c r="V19" s="38" t="str">
        <f>IF(J19="","",IF(J19&gt;L19,"A",IF(J19=L19,"B","C")))</f>
        <v>C</v>
      </c>
      <c r="W19" s="13" t="str">
        <f>IF(M19="","",IF(M19&gt;O19,"A",IF(M19=O19,"B","C")))</f>
        <v>C</v>
      </c>
      <c r="X19" s="39">
        <v>4</v>
      </c>
    </row>
    <row r="20" spans="1:24" ht="13.5">
      <c r="A20" s="21">
        <v>3</v>
      </c>
      <c r="B20" s="68" t="s">
        <v>9</v>
      </c>
      <c r="C20" s="69"/>
      <c r="D20" s="35">
        <v>5</v>
      </c>
      <c r="E20" s="12" t="s">
        <v>164</v>
      </c>
      <c r="F20" s="36">
        <v>6</v>
      </c>
      <c r="G20" s="37">
        <v>8</v>
      </c>
      <c r="H20" s="12" t="s">
        <v>164</v>
      </c>
      <c r="I20" s="36">
        <v>3</v>
      </c>
      <c r="J20" s="84"/>
      <c r="K20" s="85"/>
      <c r="L20" s="86"/>
      <c r="M20" s="37">
        <v>12</v>
      </c>
      <c r="N20" s="12" t="s">
        <v>164</v>
      </c>
      <c r="O20" s="27">
        <v>1</v>
      </c>
      <c r="P20" s="38">
        <f>R20*3+T20</f>
        <v>6</v>
      </c>
      <c r="Q20" s="38">
        <f>(D20+G20+M20)-(F20+I20+O20)</f>
        <v>15</v>
      </c>
      <c r="R20" s="27">
        <f>COUNTIF(U20:W20,"A")</f>
        <v>2</v>
      </c>
      <c r="S20" s="27">
        <f>COUNTIF(U20:W20,"C")</f>
        <v>1</v>
      </c>
      <c r="T20" s="27">
        <f>COUNTIF(U20:W20,"B")</f>
        <v>0</v>
      </c>
      <c r="U20" s="38" t="str">
        <f>IF(D20="","",IF(D20&gt;F20,"A",IF(D20=F20,"B","C")))</f>
        <v>C</v>
      </c>
      <c r="V20" s="38" t="str">
        <f>IF(G20="","",IF(G20&gt;I20,"A",IF(G20=I20,"B","C")))</f>
        <v>A</v>
      </c>
      <c r="W20" s="13" t="str">
        <f>IF(M20="","",IF(M20&gt;O20,"A",IF(M20=O20,"B","C")))</f>
        <v>A</v>
      </c>
      <c r="X20" s="39">
        <v>2</v>
      </c>
    </row>
    <row r="21" spans="1:24" ht="14.25" thickBot="1">
      <c r="A21" s="21">
        <v>4</v>
      </c>
      <c r="B21" s="80" t="s">
        <v>165</v>
      </c>
      <c r="C21" s="67"/>
      <c r="D21" s="41">
        <v>2</v>
      </c>
      <c r="E21" s="14" t="s">
        <v>2</v>
      </c>
      <c r="F21" s="42">
        <v>7</v>
      </c>
      <c r="G21" s="43">
        <v>7</v>
      </c>
      <c r="H21" s="14" t="s">
        <v>2</v>
      </c>
      <c r="I21" s="42">
        <v>2</v>
      </c>
      <c r="J21" s="43">
        <v>1</v>
      </c>
      <c r="K21" s="14" t="s">
        <v>2</v>
      </c>
      <c r="L21" s="42">
        <v>12</v>
      </c>
      <c r="M21" s="87"/>
      <c r="N21" s="88"/>
      <c r="O21" s="89"/>
      <c r="P21" s="44">
        <f>R21*3+T21</f>
        <v>3</v>
      </c>
      <c r="Q21" s="44">
        <f>(D21+G21+J21)-(F21+I21+L21)</f>
        <v>-11</v>
      </c>
      <c r="R21" s="40">
        <f>COUNTIF(U21:W21,"A")</f>
        <v>1</v>
      </c>
      <c r="S21" s="40">
        <f>COUNTIF(U21:W21,"C")</f>
        <v>2</v>
      </c>
      <c r="T21" s="40">
        <f>COUNTIF(U21:W21,"B")</f>
        <v>0</v>
      </c>
      <c r="U21" s="44" t="str">
        <f>IF(D21="","",IF(D21&gt;F21,"A",IF(D21=F21,"B","C")))</f>
        <v>C</v>
      </c>
      <c r="V21" s="44" t="str">
        <f>IF(G21="","",IF(G21&gt;I21,"A",IF(G21=I21,"B","C")))</f>
        <v>A</v>
      </c>
      <c r="W21" s="15" t="str">
        <f>IF(J21="","",IF(J21&gt;L21,"A",IF(J21=L21,"B","C")))</f>
        <v>C</v>
      </c>
      <c r="X21" s="45">
        <v>3</v>
      </c>
    </row>
    <row r="22" spans="2:24" ht="13.5">
      <c r="B22" s="7"/>
      <c r="C22" s="7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W22" s="22"/>
      <c r="X22" s="22"/>
    </row>
    <row r="23" spans="2:24" ht="14.25" thickBot="1"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W23" s="22"/>
      <c r="X23" s="22"/>
    </row>
    <row r="24" spans="2:24" ht="14.25" thickBot="1">
      <c r="B24" s="6" t="s">
        <v>166</v>
      </c>
      <c r="C24" s="60" t="s">
        <v>181</v>
      </c>
      <c r="D24" s="109" t="str">
        <f>B25</f>
        <v>茅ヶ崎北陵</v>
      </c>
      <c r="E24" s="110"/>
      <c r="F24" s="111"/>
      <c r="G24" s="81" t="str">
        <f>B26</f>
        <v>湘　　南</v>
      </c>
      <c r="H24" s="82"/>
      <c r="I24" s="83"/>
      <c r="J24" s="81" t="str">
        <f>B27</f>
        <v>藤沢清流</v>
      </c>
      <c r="K24" s="82"/>
      <c r="L24" s="83"/>
      <c r="M24" s="81" t="str">
        <f>B28</f>
        <v>慶應藤沢</v>
      </c>
      <c r="N24" s="82"/>
      <c r="O24" s="83"/>
      <c r="P24" s="23" t="s">
        <v>0</v>
      </c>
      <c r="Q24" s="23" t="s">
        <v>3</v>
      </c>
      <c r="R24" s="24" t="s">
        <v>4</v>
      </c>
      <c r="S24" s="24" t="s">
        <v>5</v>
      </c>
      <c r="T24" s="24" t="s">
        <v>6</v>
      </c>
      <c r="U24" s="24"/>
      <c r="V24" s="24"/>
      <c r="W24" s="25"/>
      <c r="X24" s="26" t="s">
        <v>1</v>
      </c>
    </row>
    <row r="25" spans="1:24" ht="14.25" thickTop="1">
      <c r="A25" s="21">
        <v>1</v>
      </c>
      <c r="B25" s="68" t="s">
        <v>167</v>
      </c>
      <c r="C25" s="69"/>
      <c r="D25" s="90"/>
      <c r="E25" s="91"/>
      <c r="F25" s="92"/>
      <c r="G25" s="28">
        <v>0</v>
      </c>
      <c r="H25" s="29" t="s">
        <v>168</v>
      </c>
      <c r="I25" s="30">
        <v>11</v>
      </c>
      <c r="J25" s="28">
        <v>9</v>
      </c>
      <c r="K25" s="29" t="s">
        <v>168</v>
      </c>
      <c r="L25" s="30">
        <v>2</v>
      </c>
      <c r="M25" s="28">
        <v>11</v>
      </c>
      <c r="N25" s="29" t="s">
        <v>168</v>
      </c>
      <c r="O25" s="31">
        <v>4</v>
      </c>
      <c r="P25" s="32">
        <f>R25*3+T25</f>
        <v>6</v>
      </c>
      <c r="Q25" s="32">
        <f>(G25+J25+M25)-(I25+L25+O25)</f>
        <v>3</v>
      </c>
      <c r="R25" s="31">
        <f>COUNTIF(U25:W25,"A")</f>
        <v>2</v>
      </c>
      <c r="S25" s="31">
        <f>COUNTIF(U25:W25,"C")</f>
        <v>1</v>
      </c>
      <c r="T25" s="31">
        <f>COUNTIF(U25:W25,"B")</f>
        <v>0</v>
      </c>
      <c r="U25" s="32" t="str">
        <f>IF(G25="","",IF(G25&gt;I25,"A",IF(G25=I25,"B","C")))</f>
        <v>C</v>
      </c>
      <c r="V25" s="32" t="str">
        <f>IF(J25="","",IF(J25&gt;L25,"A",IF(J25=L25,"B","C")))</f>
        <v>A</v>
      </c>
      <c r="W25" s="33" t="str">
        <f>IF(M25="","",IF(M25&gt;O25,"A",IF(M25=O25,"B","C")))</f>
        <v>A</v>
      </c>
      <c r="X25" s="34">
        <v>2</v>
      </c>
    </row>
    <row r="26" spans="1:24" ht="13.5">
      <c r="A26" s="21">
        <v>2</v>
      </c>
      <c r="B26" s="74" t="s">
        <v>169</v>
      </c>
      <c r="C26" s="75"/>
      <c r="D26" s="35">
        <v>11</v>
      </c>
      <c r="E26" s="12" t="s">
        <v>2</v>
      </c>
      <c r="F26" s="36">
        <v>0</v>
      </c>
      <c r="G26" s="84"/>
      <c r="H26" s="85"/>
      <c r="I26" s="86"/>
      <c r="J26" s="37">
        <v>2</v>
      </c>
      <c r="K26" s="12" t="s">
        <v>2</v>
      </c>
      <c r="L26" s="36">
        <v>1</v>
      </c>
      <c r="M26" s="37">
        <v>7</v>
      </c>
      <c r="N26" s="12" t="s">
        <v>2</v>
      </c>
      <c r="O26" s="27">
        <v>0</v>
      </c>
      <c r="P26" s="38">
        <f>R26*3+T26</f>
        <v>9</v>
      </c>
      <c r="Q26" s="38">
        <f>(D26+J26+M26)-(F26+L26+O26)</f>
        <v>19</v>
      </c>
      <c r="R26" s="27">
        <f>COUNTIF(U26:W26,"A")</f>
        <v>3</v>
      </c>
      <c r="S26" s="27">
        <f>COUNTIF(U26:W26,"C")</f>
        <v>0</v>
      </c>
      <c r="T26" s="27">
        <f>COUNTIF(U26:W26,"B")</f>
        <v>0</v>
      </c>
      <c r="U26" s="38" t="str">
        <f>IF(D26="","",IF(D26&gt;F26,"A",IF(D26=F26,"B","C")))</f>
        <v>A</v>
      </c>
      <c r="V26" s="38" t="str">
        <f>IF(J26="","",IF(J26&gt;L26,"A",IF(J26=L26,"B","C")))</f>
        <v>A</v>
      </c>
      <c r="W26" s="13" t="str">
        <f>IF(M26="","",IF(M26&gt;O26,"A",IF(M26=O26,"B","C")))</f>
        <v>A</v>
      </c>
      <c r="X26" s="39">
        <v>1</v>
      </c>
    </row>
    <row r="27" spans="1:24" ht="13.5">
      <c r="A27" s="21">
        <v>3</v>
      </c>
      <c r="B27" s="70" t="s">
        <v>170</v>
      </c>
      <c r="C27" s="71"/>
      <c r="D27" s="35">
        <v>2</v>
      </c>
      <c r="E27" s="12" t="s">
        <v>168</v>
      </c>
      <c r="F27" s="36">
        <v>9</v>
      </c>
      <c r="G27" s="37">
        <v>1</v>
      </c>
      <c r="H27" s="12" t="s">
        <v>168</v>
      </c>
      <c r="I27" s="36">
        <v>2</v>
      </c>
      <c r="J27" s="84"/>
      <c r="K27" s="85"/>
      <c r="L27" s="86"/>
      <c r="M27" s="37">
        <v>9</v>
      </c>
      <c r="N27" s="12" t="s">
        <v>168</v>
      </c>
      <c r="O27" s="27">
        <v>2</v>
      </c>
      <c r="P27" s="38">
        <f>R27*3+T27</f>
        <v>3</v>
      </c>
      <c r="Q27" s="38">
        <f>(D27+G27+M27)-(F27+I27+O27)</f>
        <v>-1</v>
      </c>
      <c r="R27" s="27">
        <f>COUNTIF(U27:W27,"A")</f>
        <v>1</v>
      </c>
      <c r="S27" s="27">
        <f>COUNTIF(U27:W27,"C")</f>
        <v>2</v>
      </c>
      <c r="T27" s="27">
        <f>COUNTIF(U27:W27,"B")</f>
        <v>0</v>
      </c>
      <c r="U27" s="38" t="str">
        <f>IF(D27="","",IF(D27&gt;F27,"A",IF(D27=F27,"B","C")))</f>
        <v>C</v>
      </c>
      <c r="V27" s="38" t="str">
        <f>IF(G27="","",IF(G27&gt;I27,"A",IF(G27=I27,"B","C")))</f>
        <v>C</v>
      </c>
      <c r="W27" s="13" t="str">
        <f>IF(M27="","",IF(M27&gt;O27,"A",IF(M27=O27,"B","C")))</f>
        <v>A</v>
      </c>
      <c r="X27" s="39">
        <v>3</v>
      </c>
    </row>
    <row r="28" spans="1:24" ht="14.25" thickBot="1">
      <c r="A28" s="21">
        <v>4</v>
      </c>
      <c r="B28" s="80" t="s">
        <v>171</v>
      </c>
      <c r="C28" s="67"/>
      <c r="D28" s="41">
        <v>4</v>
      </c>
      <c r="E28" s="14" t="s">
        <v>156</v>
      </c>
      <c r="F28" s="42">
        <v>11</v>
      </c>
      <c r="G28" s="43">
        <v>0</v>
      </c>
      <c r="H28" s="14" t="s">
        <v>156</v>
      </c>
      <c r="I28" s="42">
        <v>7</v>
      </c>
      <c r="J28" s="43">
        <v>2</v>
      </c>
      <c r="K28" s="14" t="s">
        <v>156</v>
      </c>
      <c r="L28" s="42">
        <v>9</v>
      </c>
      <c r="M28" s="87"/>
      <c r="N28" s="88"/>
      <c r="O28" s="89"/>
      <c r="P28" s="44">
        <f>R28*3+T28</f>
        <v>0</v>
      </c>
      <c r="Q28" s="44">
        <f>(D28+G28+J28)-(F28+I28+L28)</f>
        <v>-21</v>
      </c>
      <c r="R28" s="40">
        <f>COUNTIF(U28:W28,"A")</f>
        <v>0</v>
      </c>
      <c r="S28" s="40">
        <f>COUNTIF(U28:W28,"C")</f>
        <v>3</v>
      </c>
      <c r="T28" s="40">
        <f>COUNTIF(U28:W28,"B")</f>
        <v>0</v>
      </c>
      <c r="U28" s="44" t="str">
        <f>IF(D28="","",IF(D28&gt;F28,"A",IF(D28=F28,"B","C")))</f>
        <v>C</v>
      </c>
      <c r="V28" s="44" t="str">
        <f>IF(G28="","",IF(G28&gt;I28,"A",IF(G28=I28,"B","C")))</f>
        <v>C</v>
      </c>
      <c r="W28" s="15" t="str">
        <f>IF(J28="","",IF(J28&gt;L28,"A",IF(J28=L28,"B","C")))</f>
        <v>C</v>
      </c>
      <c r="X28" s="45">
        <v>4</v>
      </c>
    </row>
    <row r="29" spans="2:24" ht="13.5">
      <c r="B29" s="7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W29" s="22"/>
      <c r="X29" s="22"/>
    </row>
    <row r="30" spans="2:24" ht="14.25" thickBot="1"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W30" s="22"/>
      <c r="X30" s="22"/>
    </row>
    <row r="31" spans="2:24" ht="14.25" thickBot="1">
      <c r="B31" s="6" t="s">
        <v>172</v>
      </c>
      <c r="C31" s="58" t="s">
        <v>184</v>
      </c>
      <c r="D31" s="81" t="str">
        <f>B32</f>
        <v>藤嶺藤沢</v>
      </c>
      <c r="E31" s="82"/>
      <c r="F31" s="83"/>
      <c r="G31" s="81" t="str">
        <f>B33</f>
        <v>藤沢工科</v>
      </c>
      <c r="H31" s="82"/>
      <c r="I31" s="83"/>
      <c r="J31" s="81" t="str">
        <f>B34</f>
        <v>寒　　川</v>
      </c>
      <c r="K31" s="82"/>
      <c r="L31" s="83"/>
      <c r="M31" s="98"/>
      <c r="N31" s="99"/>
      <c r="O31" s="100"/>
      <c r="P31" s="23" t="s">
        <v>0</v>
      </c>
      <c r="Q31" s="23" t="s">
        <v>3</v>
      </c>
      <c r="R31" s="24" t="s">
        <v>4</v>
      </c>
      <c r="S31" s="24" t="s">
        <v>5</v>
      </c>
      <c r="T31" s="24" t="s">
        <v>6</v>
      </c>
      <c r="U31" s="24"/>
      <c r="V31" s="24"/>
      <c r="W31" s="25"/>
      <c r="X31" s="26" t="s">
        <v>1</v>
      </c>
    </row>
    <row r="32" spans="1:24" ht="14.25" thickTop="1">
      <c r="A32" s="21">
        <v>1</v>
      </c>
      <c r="B32" s="107" t="s">
        <v>7</v>
      </c>
      <c r="C32" s="108"/>
      <c r="D32" s="90"/>
      <c r="E32" s="91"/>
      <c r="F32" s="92"/>
      <c r="G32" s="28">
        <v>0</v>
      </c>
      <c r="H32" s="29" t="s">
        <v>156</v>
      </c>
      <c r="I32" s="30">
        <v>2</v>
      </c>
      <c r="J32" s="28">
        <v>15</v>
      </c>
      <c r="K32" s="29" t="s">
        <v>156</v>
      </c>
      <c r="L32" s="30">
        <v>1</v>
      </c>
      <c r="M32" s="49"/>
      <c r="N32" s="47"/>
      <c r="O32" s="48"/>
      <c r="P32" s="32">
        <f>R32*3+T32</f>
        <v>3</v>
      </c>
      <c r="Q32" s="32">
        <f>(G32+J32+M32)-(I32+L32+O32)</f>
        <v>12</v>
      </c>
      <c r="R32" s="31">
        <f>COUNTIF(U32:W32,"A")</f>
        <v>1</v>
      </c>
      <c r="S32" s="31">
        <f>COUNTIF(U32:W32,"C")</f>
        <v>1</v>
      </c>
      <c r="T32" s="31">
        <f>COUNTIF(U32:W32,"B")</f>
        <v>0</v>
      </c>
      <c r="U32" s="32" t="str">
        <f>IF(G32="","",IF(G32&gt;I32,"A",IF(G32=I32,"B","C")))</f>
        <v>C</v>
      </c>
      <c r="V32" s="32" t="str">
        <f>IF(J32="","",IF(J32&gt;L32,"A",IF(J32=L32,"B","C")))</f>
        <v>A</v>
      </c>
      <c r="W32" s="33">
        <f>IF(M32="","",IF(M32&gt;O32,"A",IF(M32=O32,"B","C")))</f>
      </c>
      <c r="X32" s="34">
        <v>2</v>
      </c>
    </row>
    <row r="33" spans="1:24" ht="13.5">
      <c r="A33" s="21">
        <v>2</v>
      </c>
      <c r="B33" s="74" t="s">
        <v>174</v>
      </c>
      <c r="C33" s="75"/>
      <c r="D33" s="35">
        <v>2</v>
      </c>
      <c r="E33" s="12" t="s">
        <v>175</v>
      </c>
      <c r="F33" s="36">
        <v>0</v>
      </c>
      <c r="G33" s="84"/>
      <c r="H33" s="85"/>
      <c r="I33" s="86"/>
      <c r="J33" s="37">
        <v>5</v>
      </c>
      <c r="K33" s="12" t="s">
        <v>175</v>
      </c>
      <c r="L33" s="36">
        <v>0</v>
      </c>
      <c r="M33" s="49"/>
      <c r="N33" s="47"/>
      <c r="O33" s="48"/>
      <c r="P33" s="38">
        <f>R33*3+T33</f>
        <v>6</v>
      </c>
      <c r="Q33" s="38">
        <f>(D33+J33+M33)-(F33+L33+O33)</f>
        <v>7</v>
      </c>
      <c r="R33" s="27">
        <f>COUNTIF(U33:W33,"A")</f>
        <v>2</v>
      </c>
      <c r="S33" s="27">
        <f>COUNTIF(U33:W33,"C")</f>
        <v>0</v>
      </c>
      <c r="T33" s="27">
        <f>COUNTIF(U33:W33,"B")</f>
        <v>0</v>
      </c>
      <c r="U33" s="38" t="str">
        <f>IF(D33="","",IF(D33&gt;F33,"A",IF(D33=F33,"B","C")))</f>
        <v>A</v>
      </c>
      <c r="V33" s="38" t="str">
        <f>IF(J33="","",IF(J33&gt;L33,"A",IF(J33=L33,"B","C")))</f>
        <v>A</v>
      </c>
      <c r="W33" s="13">
        <f>IF(M33="","",IF(M33&gt;O33,"A",IF(M33=O33,"B","C")))</f>
      </c>
      <c r="X33" s="39">
        <v>1</v>
      </c>
    </row>
    <row r="34" spans="1:24" ht="14.25" thickBot="1">
      <c r="A34" s="21">
        <v>3</v>
      </c>
      <c r="B34" s="80" t="s">
        <v>176</v>
      </c>
      <c r="C34" s="67"/>
      <c r="D34" s="41">
        <v>1</v>
      </c>
      <c r="E34" s="14" t="s">
        <v>104</v>
      </c>
      <c r="F34" s="42">
        <v>15</v>
      </c>
      <c r="G34" s="43">
        <v>0</v>
      </c>
      <c r="H34" s="14" t="s">
        <v>104</v>
      </c>
      <c r="I34" s="42">
        <v>5</v>
      </c>
      <c r="J34" s="87"/>
      <c r="K34" s="88"/>
      <c r="L34" s="101"/>
      <c r="M34" s="49"/>
      <c r="N34" s="47"/>
      <c r="O34" s="48"/>
      <c r="P34" s="44">
        <f>R34*3+T34</f>
        <v>0</v>
      </c>
      <c r="Q34" s="44">
        <f>(D34+G34+M34)-(F34+I34+O34)</f>
        <v>-19</v>
      </c>
      <c r="R34" s="40">
        <f>COUNTIF(U34:W34,"A")</f>
        <v>0</v>
      </c>
      <c r="S34" s="40">
        <f>COUNTIF(U34:W34,"C")</f>
        <v>2</v>
      </c>
      <c r="T34" s="40">
        <f>COUNTIF(U34:W34,"B")</f>
        <v>0</v>
      </c>
      <c r="U34" s="44" t="str">
        <f>IF(D34="","",IF(D34&gt;F34,"A",IF(D34=F34,"B","C")))</f>
        <v>C</v>
      </c>
      <c r="V34" s="44" t="str">
        <f>IF(G34="","",IF(G34&gt;I34,"A",IF(G34=I34,"B","C")))</f>
        <v>C</v>
      </c>
      <c r="W34" s="15">
        <f>IF(M34="","",IF(M34&gt;O34,"A",IF(M34=O34,"B","C")))</f>
      </c>
      <c r="X34" s="45">
        <v>3</v>
      </c>
    </row>
    <row r="35" spans="1:23" ht="13.5">
      <c r="A35" s="18"/>
      <c r="B35" s="7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7"/>
      <c r="W35" s="18"/>
    </row>
    <row r="36" spans="1:23" ht="13.5">
      <c r="A36" s="18"/>
      <c r="B36" s="7"/>
      <c r="C36" s="18" t="s">
        <v>317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7"/>
      <c r="W36" s="18"/>
    </row>
    <row r="37" spans="1:23" ht="14.25" thickBot="1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7"/>
      <c r="W37" s="18"/>
    </row>
    <row r="38" spans="1:24" ht="14.25" thickBot="1">
      <c r="A38" s="18"/>
      <c r="B38" s="6" t="s">
        <v>177</v>
      </c>
      <c r="C38" s="58" t="s">
        <v>184</v>
      </c>
      <c r="D38" s="81" t="str">
        <f>B39</f>
        <v>藤沢翔陵</v>
      </c>
      <c r="E38" s="82"/>
      <c r="F38" s="83"/>
      <c r="G38" s="81" t="str">
        <f>B40</f>
        <v>鎌　　倉</v>
      </c>
      <c r="H38" s="82"/>
      <c r="I38" s="83"/>
      <c r="J38" s="81" t="str">
        <f>B41</f>
        <v>アレセイア</v>
      </c>
      <c r="K38" s="82"/>
      <c r="L38" s="83"/>
      <c r="M38" s="98"/>
      <c r="N38" s="99"/>
      <c r="O38" s="100"/>
      <c r="P38" s="23" t="s">
        <v>0</v>
      </c>
      <c r="Q38" s="23" t="s">
        <v>3</v>
      </c>
      <c r="R38" s="24" t="s">
        <v>4</v>
      </c>
      <c r="S38" s="24" t="s">
        <v>5</v>
      </c>
      <c r="T38" s="24" t="s">
        <v>6</v>
      </c>
      <c r="U38" s="24"/>
      <c r="V38" s="24"/>
      <c r="W38" s="25"/>
      <c r="X38" s="26" t="s">
        <v>1</v>
      </c>
    </row>
    <row r="39" spans="1:24" ht="14.25" thickTop="1">
      <c r="A39" s="18">
        <v>1</v>
      </c>
      <c r="B39" s="105" t="s">
        <v>173</v>
      </c>
      <c r="C39" s="106"/>
      <c r="D39" s="90"/>
      <c r="E39" s="91"/>
      <c r="F39" s="92"/>
      <c r="G39" s="28">
        <v>11</v>
      </c>
      <c r="H39" s="29" t="s">
        <v>164</v>
      </c>
      <c r="I39" s="30">
        <v>4</v>
      </c>
      <c r="J39" s="28">
        <v>11</v>
      </c>
      <c r="K39" s="29" t="s">
        <v>164</v>
      </c>
      <c r="L39" s="30">
        <v>1</v>
      </c>
      <c r="M39" s="49"/>
      <c r="N39" s="47"/>
      <c r="O39" s="48"/>
      <c r="P39" s="32">
        <f>R39*3+T39</f>
        <v>6</v>
      </c>
      <c r="Q39" s="32">
        <f>(G39+J39+M39)-(I39+L39+O39)</f>
        <v>17</v>
      </c>
      <c r="R39" s="31">
        <f>COUNTIF(U39:W39,"A")</f>
        <v>2</v>
      </c>
      <c r="S39" s="31">
        <f>COUNTIF(U39:W39,"C")</f>
        <v>0</v>
      </c>
      <c r="T39" s="31">
        <f>COUNTIF(U39:W39,"B")</f>
        <v>0</v>
      </c>
      <c r="U39" s="32" t="str">
        <f>IF(G39="","",IF(G39&gt;I39,"A",IF(G39=I39,"B","C")))</f>
        <v>A</v>
      </c>
      <c r="V39" s="32" t="str">
        <f>IF(J39="","",IF(J39&gt;L39,"A",IF(J39=L39,"B","C")))</f>
        <v>A</v>
      </c>
      <c r="W39" s="33">
        <f>IF(M39="","",IF(M39&gt;O39,"A",IF(M39=O39,"B","C")))</f>
      </c>
      <c r="X39" s="34">
        <v>1</v>
      </c>
    </row>
    <row r="40" spans="1:24" ht="13.5">
      <c r="A40" s="18">
        <v>2</v>
      </c>
      <c r="B40" s="70" t="s">
        <v>178</v>
      </c>
      <c r="C40" s="71"/>
      <c r="D40" s="35">
        <v>4</v>
      </c>
      <c r="E40" s="12" t="s">
        <v>104</v>
      </c>
      <c r="F40" s="36">
        <v>11</v>
      </c>
      <c r="G40" s="84"/>
      <c r="H40" s="85"/>
      <c r="I40" s="86"/>
      <c r="J40" s="37">
        <v>6</v>
      </c>
      <c r="K40" s="12" t="s">
        <v>104</v>
      </c>
      <c r="L40" s="36">
        <v>7</v>
      </c>
      <c r="M40" s="49"/>
      <c r="N40" s="47"/>
      <c r="O40" s="48"/>
      <c r="P40" s="38">
        <f>R40*3+T40</f>
        <v>0</v>
      </c>
      <c r="Q40" s="38">
        <f>(D40+J40+M40)-(F40+L40+O40)</f>
        <v>-8</v>
      </c>
      <c r="R40" s="27">
        <f>COUNTIF(U40:W40,"A")</f>
        <v>0</v>
      </c>
      <c r="S40" s="27">
        <f>COUNTIF(U40:W40,"C")</f>
        <v>2</v>
      </c>
      <c r="T40" s="27">
        <f>COUNTIF(U40:W40,"B")</f>
        <v>0</v>
      </c>
      <c r="U40" s="38" t="str">
        <f>IF(D40="","",IF(D40&gt;F40,"A",IF(D40=F40,"B","C")))</f>
        <v>C</v>
      </c>
      <c r="V40" s="38" t="str">
        <f>IF(J40="","",IF(J40&gt;L40,"A",IF(J40=L40,"B","C")))</f>
        <v>C</v>
      </c>
      <c r="W40" s="13">
        <f>IF(M40="","",IF(M40&gt;O40,"A",IF(M40=O40,"B","C")))</f>
      </c>
      <c r="X40" s="39">
        <v>3</v>
      </c>
    </row>
    <row r="41" spans="1:24" ht="14.25" thickBot="1">
      <c r="A41" s="18">
        <v>3</v>
      </c>
      <c r="B41" s="80" t="s">
        <v>179</v>
      </c>
      <c r="C41" s="67"/>
      <c r="D41" s="41">
        <v>1</v>
      </c>
      <c r="E41" s="14" t="s">
        <v>104</v>
      </c>
      <c r="F41" s="42">
        <v>11</v>
      </c>
      <c r="G41" s="43">
        <v>7</v>
      </c>
      <c r="H41" s="14" t="s">
        <v>104</v>
      </c>
      <c r="I41" s="42">
        <v>6</v>
      </c>
      <c r="J41" s="87"/>
      <c r="K41" s="88"/>
      <c r="L41" s="101"/>
      <c r="M41" s="49"/>
      <c r="N41" s="47"/>
      <c r="O41" s="48"/>
      <c r="P41" s="44">
        <f>R41*3+T41</f>
        <v>3</v>
      </c>
      <c r="Q41" s="44">
        <f>(D41+G41+M41)-(F41+I41+O41)</f>
        <v>-9</v>
      </c>
      <c r="R41" s="40">
        <f>COUNTIF(U41:W41,"A")</f>
        <v>1</v>
      </c>
      <c r="S41" s="40">
        <f>COUNTIF(U41:W41,"C")</f>
        <v>1</v>
      </c>
      <c r="T41" s="40">
        <f>COUNTIF(U41:W41,"B")</f>
        <v>0</v>
      </c>
      <c r="U41" s="44" t="str">
        <f>IF(D41="","",IF(D41&gt;F41,"A",IF(D41=F41,"B","C")))</f>
        <v>C</v>
      </c>
      <c r="V41" s="44" t="str">
        <f>IF(G41="","",IF(G41&gt;I41,"A",IF(G41=I41,"B","C")))</f>
        <v>A</v>
      </c>
      <c r="W41" s="15">
        <f>IF(M41="","",IF(M41&gt;O41,"A",IF(M41=O41,"B","C")))</f>
      </c>
      <c r="X41" s="45">
        <v>2</v>
      </c>
    </row>
    <row r="42" spans="1:24" ht="13.5">
      <c r="A42" s="18"/>
      <c r="B42" s="7"/>
      <c r="C42" s="7"/>
      <c r="D42" s="20"/>
      <c r="E42" s="20"/>
      <c r="F42" s="20"/>
      <c r="G42" s="20"/>
      <c r="H42" s="20"/>
      <c r="I42" s="20"/>
      <c r="J42" s="19"/>
      <c r="K42" s="20"/>
      <c r="L42" s="20"/>
      <c r="M42" s="20"/>
      <c r="N42" s="20"/>
      <c r="O42" s="20"/>
      <c r="P42" s="50"/>
      <c r="Q42" s="50"/>
      <c r="R42" s="50"/>
      <c r="S42" s="50"/>
      <c r="T42" s="50"/>
      <c r="U42" s="50"/>
      <c r="V42" s="50"/>
      <c r="W42" s="50"/>
      <c r="X42" s="51"/>
    </row>
    <row r="44" ht="13.5">
      <c r="N44" s="52"/>
    </row>
  </sheetData>
  <sheetProtection/>
  <mergeCells count="68">
    <mergeCell ref="G40:I40"/>
    <mergeCell ref="J41:L41"/>
    <mergeCell ref="D38:F38"/>
    <mergeCell ref="G38:I38"/>
    <mergeCell ref="J38:L38"/>
    <mergeCell ref="D39:F39"/>
    <mergeCell ref="M38:O38"/>
    <mergeCell ref="D32:F32"/>
    <mergeCell ref="G33:I33"/>
    <mergeCell ref="J34:L34"/>
    <mergeCell ref="D25:F25"/>
    <mergeCell ref="G26:I26"/>
    <mergeCell ref="J27:L27"/>
    <mergeCell ref="M28:O28"/>
    <mergeCell ref="D31:F31"/>
    <mergeCell ref="G31:I31"/>
    <mergeCell ref="J31:L31"/>
    <mergeCell ref="M31:O31"/>
    <mergeCell ref="D18:F18"/>
    <mergeCell ref="G19:I19"/>
    <mergeCell ref="J20:L20"/>
    <mergeCell ref="M21:O21"/>
    <mergeCell ref="D24:F24"/>
    <mergeCell ref="G24:I24"/>
    <mergeCell ref="J24:L24"/>
    <mergeCell ref="M24:O24"/>
    <mergeCell ref="D11:F11"/>
    <mergeCell ref="G12:I12"/>
    <mergeCell ref="J13:L13"/>
    <mergeCell ref="M14:O14"/>
    <mergeCell ref="D17:F17"/>
    <mergeCell ref="G17:I17"/>
    <mergeCell ref="J17:L17"/>
    <mergeCell ref="M17:O17"/>
    <mergeCell ref="D10:F10"/>
    <mergeCell ref="G10:I10"/>
    <mergeCell ref="J10:L10"/>
    <mergeCell ref="M10:O10"/>
    <mergeCell ref="D4:F4"/>
    <mergeCell ref="G5:I5"/>
    <mergeCell ref="D3:F3"/>
    <mergeCell ref="G3:I3"/>
    <mergeCell ref="J3:L3"/>
    <mergeCell ref="M3:O3"/>
    <mergeCell ref="J6:L6"/>
    <mergeCell ref="M7:O7"/>
    <mergeCell ref="B4:C4"/>
    <mergeCell ref="B5:C5"/>
    <mergeCell ref="B6:C6"/>
    <mergeCell ref="B7:C7"/>
    <mergeCell ref="B11:C11"/>
    <mergeCell ref="B12:C12"/>
    <mergeCell ref="B13:C13"/>
    <mergeCell ref="B14:C14"/>
    <mergeCell ref="B18:C18"/>
    <mergeCell ref="B19:C19"/>
    <mergeCell ref="B20:C20"/>
    <mergeCell ref="B21:C21"/>
    <mergeCell ref="B25:C25"/>
    <mergeCell ref="B26:C26"/>
    <mergeCell ref="B27:C27"/>
    <mergeCell ref="B28:C28"/>
    <mergeCell ref="B39:C39"/>
    <mergeCell ref="B40:C40"/>
    <mergeCell ref="B41:C41"/>
    <mergeCell ref="B32:C32"/>
    <mergeCell ref="B33:C33"/>
    <mergeCell ref="B34:C34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X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1" customWidth="1"/>
    <col min="2" max="2" width="3.69921875" style="21" customWidth="1"/>
    <col min="3" max="3" width="12.69921875" style="21" customWidth="1"/>
    <col min="4" max="15" width="4.59765625" style="21" customWidth="1"/>
    <col min="16" max="17" width="4.59765625" style="46" customWidth="1"/>
    <col min="18" max="18" width="4.59765625" style="46" hidden="1" customWidth="1"/>
    <col min="19" max="21" width="3.3984375" style="46" hidden="1" customWidth="1"/>
    <col min="22" max="22" width="3.3984375" style="21" hidden="1" customWidth="1"/>
    <col min="23" max="23" width="2" style="46" hidden="1" customWidth="1"/>
    <col min="24" max="24" width="4.59765625" style="21" customWidth="1"/>
    <col min="25" max="16384" width="9" style="21" customWidth="1"/>
  </cols>
  <sheetData>
    <row r="1" spans="2:21" ht="18" customHeight="1">
      <c r="B1" s="1" t="s">
        <v>146</v>
      </c>
      <c r="C1" s="1"/>
      <c r="D1" s="2" t="s">
        <v>201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3:24" ht="18" customHeight="1" thickBot="1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W2" s="22"/>
      <c r="X2" s="22"/>
    </row>
    <row r="3" spans="2:24" ht="14.25" thickBot="1">
      <c r="B3" s="6" t="s">
        <v>31</v>
      </c>
      <c r="C3" s="58" t="s">
        <v>202</v>
      </c>
      <c r="D3" s="81" t="str">
        <f>B4</f>
        <v>三浦学苑</v>
      </c>
      <c r="E3" s="82"/>
      <c r="F3" s="83"/>
      <c r="G3" s="81" t="str">
        <f>B5</f>
        <v>横須賀工</v>
      </c>
      <c r="H3" s="82"/>
      <c r="I3" s="83"/>
      <c r="J3" s="81" t="str">
        <f>B6</f>
        <v>県横須賀</v>
      </c>
      <c r="K3" s="82"/>
      <c r="L3" s="83"/>
      <c r="M3" s="81" t="str">
        <f>B7</f>
        <v>横須賀大津</v>
      </c>
      <c r="N3" s="82"/>
      <c r="O3" s="83"/>
      <c r="P3" s="23" t="s">
        <v>0</v>
      </c>
      <c r="Q3" s="23" t="s">
        <v>3</v>
      </c>
      <c r="R3" s="24" t="s">
        <v>4</v>
      </c>
      <c r="S3" s="24" t="s">
        <v>5</v>
      </c>
      <c r="T3" s="24" t="s">
        <v>6</v>
      </c>
      <c r="U3" s="24"/>
      <c r="V3" s="24"/>
      <c r="W3" s="25"/>
      <c r="X3" s="26" t="s">
        <v>1</v>
      </c>
    </row>
    <row r="4" spans="1:24" ht="14.25" thickTop="1">
      <c r="A4" s="21">
        <v>1</v>
      </c>
      <c r="B4" s="70" t="s">
        <v>203</v>
      </c>
      <c r="C4" s="71"/>
      <c r="D4" s="90"/>
      <c r="E4" s="91"/>
      <c r="F4" s="92"/>
      <c r="G4" s="28">
        <v>7</v>
      </c>
      <c r="H4" s="29" t="s">
        <v>204</v>
      </c>
      <c r="I4" s="30">
        <v>13</v>
      </c>
      <c r="J4" s="28">
        <v>2</v>
      </c>
      <c r="K4" s="29" t="s">
        <v>204</v>
      </c>
      <c r="L4" s="30">
        <v>0</v>
      </c>
      <c r="M4" s="28">
        <v>0</v>
      </c>
      <c r="N4" s="29" t="s">
        <v>204</v>
      </c>
      <c r="O4" s="31">
        <v>2</v>
      </c>
      <c r="P4" s="32">
        <f>R4*3+T4</f>
        <v>3</v>
      </c>
      <c r="Q4" s="32">
        <f>(G4+J4+M4)-(I4+L4+O4)</f>
        <v>-6</v>
      </c>
      <c r="R4" s="31">
        <f>COUNTIF(U4:W4,"A")</f>
        <v>1</v>
      </c>
      <c r="S4" s="31">
        <f>COUNTIF(U4:W4,"C")</f>
        <v>2</v>
      </c>
      <c r="T4" s="31">
        <f>COUNTIF(U4:W4,"B")</f>
        <v>0</v>
      </c>
      <c r="U4" s="32" t="str">
        <f>IF(G4="","",IF(G4&gt;I4,"A",IF(G4=I4,"B","C")))</f>
        <v>C</v>
      </c>
      <c r="V4" s="32" t="str">
        <f>IF(J4="","",IF(J4&gt;L4,"A",IF(J4=L4,"B","C")))</f>
        <v>A</v>
      </c>
      <c r="W4" s="33" t="str">
        <f>IF(M4="","",IF(M4&gt;O4,"A",IF(M4=O4,"B","C")))</f>
        <v>C</v>
      </c>
      <c r="X4" s="34">
        <v>4</v>
      </c>
    </row>
    <row r="5" spans="1:24" ht="13.5">
      <c r="A5" s="21">
        <v>2</v>
      </c>
      <c r="B5" s="70" t="s">
        <v>205</v>
      </c>
      <c r="C5" s="71"/>
      <c r="D5" s="35">
        <v>13</v>
      </c>
      <c r="E5" s="12" t="s">
        <v>2</v>
      </c>
      <c r="F5" s="36">
        <v>7</v>
      </c>
      <c r="G5" s="84"/>
      <c r="H5" s="85"/>
      <c r="I5" s="86"/>
      <c r="J5" s="37">
        <v>2</v>
      </c>
      <c r="K5" s="12" t="s">
        <v>2</v>
      </c>
      <c r="L5" s="36">
        <v>7</v>
      </c>
      <c r="M5" s="37">
        <v>13</v>
      </c>
      <c r="N5" s="12" t="s">
        <v>2</v>
      </c>
      <c r="O5" s="27">
        <v>15</v>
      </c>
      <c r="P5" s="38">
        <f>R5*3+T5</f>
        <v>3</v>
      </c>
      <c r="Q5" s="38">
        <f>(D5+J5+M5)-(F5+L5+O5)</f>
        <v>-1</v>
      </c>
      <c r="R5" s="27">
        <f>COUNTIF(U5:W5,"A")</f>
        <v>1</v>
      </c>
      <c r="S5" s="27">
        <f>COUNTIF(U5:W5,"C")</f>
        <v>2</v>
      </c>
      <c r="T5" s="27">
        <f>COUNTIF(U5:W5,"B")</f>
        <v>0</v>
      </c>
      <c r="U5" s="38" t="str">
        <f>IF(D5="","",IF(D5&gt;F5,"A",IF(D5=F5,"B","C")))</f>
        <v>A</v>
      </c>
      <c r="V5" s="38" t="str">
        <f>IF(J5="","",IF(J5&gt;L5,"A",IF(J5=L5,"B","C")))</f>
        <v>C</v>
      </c>
      <c r="W5" s="13" t="str">
        <f>IF(M5="","",IF(M5&gt;O5,"A",IF(M5=O5,"B","C")))</f>
        <v>C</v>
      </c>
      <c r="X5" s="39">
        <v>3</v>
      </c>
    </row>
    <row r="6" spans="1:24" ht="13.5">
      <c r="A6" s="21">
        <v>3</v>
      </c>
      <c r="B6" s="74" t="s">
        <v>12</v>
      </c>
      <c r="C6" s="75"/>
      <c r="D6" s="35">
        <v>0</v>
      </c>
      <c r="E6" s="12" t="s">
        <v>2</v>
      </c>
      <c r="F6" s="36">
        <v>2</v>
      </c>
      <c r="G6" s="37">
        <v>7</v>
      </c>
      <c r="H6" s="12" t="s">
        <v>2</v>
      </c>
      <c r="I6" s="36">
        <v>2</v>
      </c>
      <c r="J6" s="84"/>
      <c r="K6" s="85"/>
      <c r="L6" s="86"/>
      <c r="M6" s="37">
        <v>6</v>
      </c>
      <c r="N6" s="12" t="s">
        <v>2</v>
      </c>
      <c r="O6" s="27">
        <v>2</v>
      </c>
      <c r="P6" s="38">
        <f>R6*3+T6</f>
        <v>6</v>
      </c>
      <c r="Q6" s="38">
        <f>(D6+G6+M6)-(F6+I6+O6)</f>
        <v>7</v>
      </c>
      <c r="R6" s="27">
        <f>COUNTIF(U6:W6,"A")</f>
        <v>2</v>
      </c>
      <c r="S6" s="27">
        <f>COUNTIF(U6:W6,"C")</f>
        <v>1</v>
      </c>
      <c r="T6" s="27">
        <f>COUNTIF(U6:W6,"B")</f>
        <v>0</v>
      </c>
      <c r="U6" s="38" t="str">
        <f>IF(D6="","",IF(D6&gt;F6,"A",IF(D6=F6,"B","C")))</f>
        <v>C</v>
      </c>
      <c r="V6" s="38" t="str">
        <f>IF(G6="","",IF(G6&gt;I6,"A",IF(G6=I6,"B","C")))</f>
        <v>A</v>
      </c>
      <c r="W6" s="13" t="str">
        <f>IF(M6="","",IF(M6&gt;O6,"A",IF(M6=O6,"B","C")))</f>
        <v>A</v>
      </c>
      <c r="X6" s="39">
        <v>1</v>
      </c>
    </row>
    <row r="7" spans="1:24" ht="14.25" thickBot="1">
      <c r="A7" s="21">
        <v>4</v>
      </c>
      <c r="B7" s="76" t="s">
        <v>11</v>
      </c>
      <c r="C7" s="77"/>
      <c r="D7" s="41">
        <v>2</v>
      </c>
      <c r="E7" s="14" t="s">
        <v>194</v>
      </c>
      <c r="F7" s="42">
        <v>0</v>
      </c>
      <c r="G7" s="43">
        <v>15</v>
      </c>
      <c r="H7" s="14" t="s">
        <v>194</v>
      </c>
      <c r="I7" s="42">
        <v>13</v>
      </c>
      <c r="J7" s="43">
        <v>2</v>
      </c>
      <c r="K7" s="14" t="s">
        <v>194</v>
      </c>
      <c r="L7" s="42">
        <v>6</v>
      </c>
      <c r="M7" s="87"/>
      <c r="N7" s="88"/>
      <c r="O7" s="89"/>
      <c r="P7" s="44">
        <f>R7*3+T7</f>
        <v>6</v>
      </c>
      <c r="Q7" s="44">
        <f>(D7+G7+J7)-(F7+I7+L7)</f>
        <v>0</v>
      </c>
      <c r="R7" s="40">
        <f>COUNTIF(U7:W7,"A")</f>
        <v>2</v>
      </c>
      <c r="S7" s="40">
        <f>COUNTIF(U7:W7,"C")</f>
        <v>1</v>
      </c>
      <c r="T7" s="40">
        <f>COUNTIF(U7:W7,"B")</f>
        <v>0</v>
      </c>
      <c r="U7" s="44" t="str">
        <f>IF(D7="","",IF(D7&gt;F7,"A",IF(D7=F7,"B","C")))</f>
        <v>A</v>
      </c>
      <c r="V7" s="44" t="str">
        <f>IF(G7="","",IF(G7&gt;I7,"A",IF(G7=I7,"B","C")))</f>
        <v>A</v>
      </c>
      <c r="W7" s="15" t="str">
        <f>IF(J7="","",IF(J7&gt;L7,"A",IF(J7=L7,"B","C")))</f>
        <v>C</v>
      </c>
      <c r="X7" s="45">
        <v>2</v>
      </c>
    </row>
    <row r="8" spans="2:24" ht="13.5">
      <c r="B8" s="7"/>
      <c r="C8" s="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W8" s="22"/>
      <c r="X8" s="22"/>
    </row>
    <row r="9" spans="2:24" ht="14.25" thickBot="1"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W9" s="22"/>
      <c r="X9" s="22"/>
    </row>
    <row r="10" spans="2:24" ht="14.25" thickBot="1">
      <c r="B10" s="6" t="s">
        <v>206</v>
      </c>
      <c r="C10" s="60" t="s">
        <v>220</v>
      </c>
      <c r="D10" s="114" t="str">
        <f>B11</f>
        <v>横須賀明光・
川崎総合科学</v>
      </c>
      <c r="E10" s="115"/>
      <c r="F10" s="116"/>
      <c r="G10" s="81" t="str">
        <f>B12</f>
        <v>大　　楠</v>
      </c>
      <c r="H10" s="82"/>
      <c r="I10" s="83"/>
      <c r="J10" s="81" t="str">
        <f>B13</f>
        <v>逗子開成</v>
      </c>
      <c r="K10" s="82"/>
      <c r="L10" s="83"/>
      <c r="M10" s="81" t="str">
        <f>B14</f>
        <v>追　　浜</v>
      </c>
      <c r="N10" s="82"/>
      <c r="O10" s="83"/>
      <c r="P10" s="23" t="s">
        <v>0</v>
      </c>
      <c r="Q10" s="23" t="s">
        <v>3</v>
      </c>
      <c r="R10" s="24" t="s">
        <v>4</v>
      </c>
      <c r="S10" s="24" t="s">
        <v>5</v>
      </c>
      <c r="T10" s="24" t="s">
        <v>6</v>
      </c>
      <c r="U10" s="24"/>
      <c r="V10" s="24"/>
      <c r="W10" s="25"/>
      <c r="X10" s="26" t="s">
        <v>1</v>
      </c>
    </row>
    <row r="11" spans="1:24" ht="22.5" customHeight="1" thickTop="1">
      <c r="A11" s="21">
        <v>1</v>
      </c>
      <c r="B11" s="113" t="s">
        <v>207</v>
      </c>
      <c r="C11" s="97"/>
      <c r="D11" s="90"/>
      <c r="E11" s="91"/>
      <c r="F11" s="92"/>
      <c r="G11" s="28">
        <v>9</v>
      </c>
      <c r="H11" s="56" t="s">
        <v>312</v>
      </c>
      <c r="I11" s="30">
        <v>0</v>
      </c>
      <c r="J11" s="28">
        <v>0</v>
      </c>
      <c r="K11" s="29" t="s">
        <v>208</v>
      </c>
      <c r="L11" s="30">
        <v>3</v>
      </c>
      <c r="M11" s="28">
        <v>1</v>
      </c>
      <c r="N11" s="29" t="s">
        <v>208</v>
      </c>
      <c r="O11" s="31">
        <v>7</v>
      </c>
      <c r="P11" s="32">
        <f>R11*3+T11</f>
        <v>3</v>
      </c>
      <c r="Q11" s="32">
        <f>(G11+J11+M11)-(I11+L11+O11)</f>
        <v>0</v>
      </c>
      <c r="R11" s="31">
        <f>COUNTIF(U11:W11,"A")</f>
        <v>1</v>
      </c>
      <c r="S11" s="31">
        <f>COUNTIF(U11:W11,"C")</f>
        <v>2</v>
      </c>
      <c r="T11" s="31">
        <f>COUNTIF(U11:W11,"B")</f>
        <v>0</v>
      </c>
      <c r="U11" s="32" t="str">
        <f>IF(G11="","",IF(G11&gt;I11,"A",IF(G11=I11,"B","C")))</f>
        <v>A</v>
      </c>
      <c r="V11" s="32" t="str">
        <f>IF(J11="","",IF(J11&gt;L11,"A",IF(J11=L11,"B","C")))</f>
        <v>C</v>
      </c>
      <c r="W11" s="33" t="str">
        <f>IF(M11="","",IF(M11&gt;O11,"A",IF(M11=O11,"B","C")))</f>
        <v>C</v>
      </c>
      <c r="X11" s="34">
        <v>3</v>
      </c>
    </row>
    <row r="12" spans="1:24" ht="13.5">
      <c r="A12" s="21">
        <v>2</v>
      </c>
      <c r="B12" s="70" t="s">
        <v>209</v>
      </c>
      <c r="C12" s="71"/>
      <c r="D12" s="35">
        <v>0</v>
      </c>
      <c r="E12" s="57" t="s">
        <v>313</v>
      </c>
      <c r="F12" s="36">
        <v>9</v>
      </c>
      <c r="G12" s="84"/>
      <c r="H12" s="85"/>
      <c r="I12" s="86"/>
      <c r="J12" s="37">
        <v>0</v>
      </c>
      <c r="K12" s="57" t="s">
        <v>313</v>
      </c>
      <c r="L12" s="36">
        <v>9</v>
      </c>
      <c r="M12" s="37">
        <v>0</v>
      </c>
      <c r="N12" s="57" t="s">
        <v>313</v>
      </c>
      <c r="O12" s="27">
        <v>9</v>
      </c>
      <c r="P12" s="38">
        <f>R12*3+T12</f>
        <v>0</v>
      </c>
      <c r="Q12" s="38">
        <f>(D12+J12+M12)-(F12+L12+O12)</f>
        <v>-27</v>
      </c>
      <c r="R12" s="27">
        <f>COUNTIF(U12:W12,"A")</f>
        <v>0</v>
      </c>
      <c r="S12" s="27">
        <f>COUNTIF(U12:W12,"C")</f>
        <v>3</v>
      </c>
      <c r="T12" s="27">
        <f>COUNTIF(U12:W12,"B")</f>
        <v>0</v>
      </c>
      <c r="U12" s="38" t="str">
        <f>IF(D12="","",IF(D12&gt;F12,"A",IF(D12=F12,"B","C")))</f>
        <v>C</v>
      </c>
      <c r="V12" s="38" t="str">
        <f>IF(J12="","",IF(J12&gt;L12,"A",IF(J12=L12,"B","C")))</f>
        <v>C</v>
      </c>
      <c r="W12" s="13" t="str">
        <f>IF(M12="","",IF(M12&gt;O12,"A",IF(M12=O12,"B","C")))</f>
        <v>C</v>
      </c>
      <c r="X12" s="39">
        <v>4</v>
      </c>
    </row>
    <row r="13" spans="1:24" ht="13.5">
      <c r="A13" s="21">
        <v>3</v>
      </c>
      <c r="B13" s="68" t="s">
        <v>210</v>
      </c>
      <c r="C13" s="69"/>
      <c r="D13" s="35">
        <v>3</v>
      </c>
      <c r="E13" s="12" t="s">
        <v>2</v>
      </c>
      <c r="F13" s="36">
        <v>0</v>
      </c>
      <c r="G13" s="37">
        <v>9</v>
      </c>
      <c r="H13" s="57" t="s">
        <v>312</v>
      </c>
      <c r="I13" s="36">
        <v>0</v>
      </c>
      <c r="J13" s="84"/>
      <c r="K13" s="85"/>
      <c r="L13" s="86"/>
      <c r="M13" s="37">
        <v>2</v>
      </c>
      <c r="N13" s="12" t="s">
        <v>2</v>
      </c>
      <c r="O13" s="27">
        <v>9</v>
      </c>
      <c r="P13" s="38">
        <f>R13*3+T13</f>
        <v>6</v>
      </c>
      <c r="Q13" s="38">
        <f>(D13+G13+M13)-(F13+I13+O13)</f>
        <v>5</v>
      </c>
      <c r="R13" s="27">
        <f>COUNTIF(U13:W13,"A")</f>
        <v>2</v>
      </c>
      <c r="S13" s="27">
        <f>COUNTIF(U13:W13,"C")</f>
        <v>1</v>
      </c>
      <c r="T13" s="27">
        <f>COUNTIF(U13:W13,"B")</f>
        <v>0</v>
      </c>
      <c r="U13" s="38" t="str">
        <f>IF(D13="","",IF(D13&gt;F13,"A",IF(D13=F13,"B","C")))</f>
        <v>A</v>
      </c>
      <c r="V13" s="38" t="str">
        <f>IF(G13="","",IF(G13&gt;I13,"A",IF(G13=I13,"B","C")))</f>
        <v>A</v>
      </c>
      <c r="W13" s="13" t="str">
        <f>IF(M13="","",IF(M13&gt;O13,"A",IF(M13=O13,"B","C")))</f>
        <v>C</v>
      </c>
      <c r="X13" s="39">
        <v>2</v>
      </c>
    </row>
    <row r="14" spans="1:24" ht="14.25" thickBot="1">
      <c r="A14" s="21">
        <v>4</v>
      </c>
      <c r="B14" s="72" t="s">
        <v>211</v>
      </c>
      <c r="C14" s="73"/>
      <c r="D14" s="41">
        <v>7</v>
      </c>
      <c r="E14" s="14" t="s">
        <v>104</v>
      </c>
      <c r="F14" s="42">
        <v>1</v>
      </c>
      <c r="G14" s="64">
        <v>9</v>
      </c>
      <c r="H14" s="65" t="s">
        <v>312</v>
      </c>
      <c r="I14" s="66">
        <v>0</v>
      </c>
      <c r="J14" s="43">
        <v>9</v>
      </c>
      <c r="K14" s="14" t="s">
        <v>104</v>
      </c>
      <c r="L14" s="42">
        <v>2</v>
      </c>
      <c r="M14" s="87"/>
      <c r="N14" s="88"/>
      <c r="O14" s="89"/>
      <c r="P14" s="44">
        <f>R14*3+T14</f>
        <v>9</v>
      </c>
      <c r="Q14" s="44">
        <f>(D14+G14+J14)-(F14+I14+L14)</f>
        <v>22</v>
      </c>
      <c r="R14" s="40">
        <f>COUNTIF(U14:W14,"A")</f>
        <v>3</v>
      </c>
      <c r="S14" s="40">
        <f>COUNTIF(U14:W14,"C")</f>
        <v>0</v>
      </c>
      <c r="T14" s="40">
        <f>COUNTIF(U14:W14,"B")</f>
        <v>0</v>
      </c>
      <c r="U14" s="44" t="str">
        <f>IF(D14="","",IF(D14&gt;F14,"A",IF(D14=F14,"B","C")))</f>
        <v>A</v>
      </c>
      <c r="V14" s="44" t="str">
        <f>IF(G14="","",IF(G14&gt;I14,"A",IF(G14=I14,"B","C")))</f>
        <v>A</v>
      </c>
      <c r="W14" s="15" t="str">
        <f>IF(J14="","",IF(J14&gt;L14,"A",IF(J14=L14,"B","C")))</f>
        <v>A</v>
      </c>
      <c r="X14" s="45">
        <v>1</v>
      </c>
    </row>
    <row r="15" spans="2:24" ht="13.5">
      <c r="B15" s="7"/>
      <c r="C15" s="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W15" s="22"/>
      <c r="X15" s="22"/>
    </row>
    <row r="16" spans="2:24" ht="14.25" thickBot="1"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W16" s="22"/>
      <c r="X16" s="22"/>
    </row>
    <row r="17" spans="2:24" ht="14.25" thickBot="1">
      <c r="B17" s="6" t="s">
        <v>105</v>
      </c>
      <c r="C17" s="58" t="s">
        <v>14</v>
      </c>
      <c r="D17" s="81" t="str">
        <f>B18</f>
        <v>津久井浜</v>
      </c>
      <c r="E17" s="82"/>
      <c r="F17" s="83"/>
      <c r="G17" s="81" t="str">
        <f>B19</f>
        <v>横須賀学院</v>
      </c>
      <c r="H17" s="82"/>
      <c r="I17" s="83"/>
      <c r="J17" s="81" t="str">
        <f>B20</f>
        <v>逗　　子</v>
      </c>
      <c r="K17" s="82"/>
      <c r="L17" s="83"/>
      <c r="M17" s="81" t="str">
        <f>B21</f>
        <v>逗　　葉</v>
      </c>
      <c r="N17" s="82"/>
      <c r="O17" s="83"/>
      <c r="P17" s="23" t="s">
        <v>0</v>
      </c>
      <c r="Q17" s="23" t="s">
        <v>3</v>
      </c>
      <c r="R17" s="24" t="s">
        <v>4</v>
      </c>
      <c r="S17" s="24" t="s">
        <v>5</v>
      </c>
      <c r="T17" s="24" t="s">
        <v>6</v>
      </c>
      <c r="U17" s="24"/>
      <c r="V17" s="24"/>
      <c r="W17" s="25"/>
      <c r="X17" s="26" t="s">
        <v>1</v>
      </c>
    </row>
    <row r="18" spans="1:24" ht="14.25" thickTop="1">
      <c r="A18" s="21">
        <v>1</v>
      </c>
      <c r="B18" s="112" t="s">
        <v>10</v>
      </c>
      <c r="C18" s="71"/>
      <c r="D18" s="90"/>
      <c r="E18" s="91"/>
      <c r="F18" s="92"/>
      <c r="G18" s="28">
        <v>0</v>
      </c>
      <c r="H18" s="29" t="s">
        <v>2</v>
      </c>
      <c r="I18" s="30">
        <v>4</v>
      </c>
      <c r="J18" s="28">
        <v>4</v>
      </c>
      <c r="K18" s="29" t="s">
        <v>2</v>
      </c>
      <c r="L18" s="30">
        <v>5</v>
      </c>
      <c r="M18" s="28">
        <v>5</v>
      </c>
      <c r="N18" s="29" t="s">
        <v>2</v>
      </c>
      <c r="O18" s="31">
        <v>2</v>
      </c>
      <c r="P18" s="32">
        <f>R18*3+T18</f>
        <v>3</v>
      </c>
      <c r="Q18" s="32">
        <f>(G18+J18+M18)-(I18+L18+O18)</f>
        <v>-2</v>
      </c>
      <c r="R18" s="31">
        <f>COUNTIF(U18:W18,"A")</f>
        <v>1</v>
      </c>
      <c r="S18" s="31">
        <f>COUNTIF(U18:W18,"C")</f>
        <v>2</v>
      </c>
      <c r="T18" s="31">
        <f>COUNTIF(U18:W18,"B")</f>
        <v>0</v>
      </c>
      <c r="U18" s="32" t="str">
        <f>IF(G18="","",IF(G18&gt;I18,"A",IF(G18=I18,"B","C")))</f>
        <v>C</v>
      </c>
      <c r="V18" s="32" t="str">
        <f>IF(J18="","",IF(J18&gt;L18,"A",IF(J18=L18,"B","C")))</f>
        <v>C</v>
      </c>
      <c r="W18" s="33" t="str">
        <f>IF(M18="","",IF(M18&gt;O18,"A",IF(M18=O18,"B","C")))</f>
        <v>A</v>
      </c>
      <c r="X18" s="34">
        <v>4</v>
      </c>
    </row>
    <row r="19" spans="1:24" ht="13.5">
      <c r="A19" s="21">
        <v>2</v>
      </c>
      <c r="B19" s="68" t="s">
        <v>13</v>
      </c>
      <c r="C19" s="69"/>
      <c r="D19" s="35">
        <v>4</v>
      </c>
      <c r="E19" s="12" t="s">
        <v>34</v>
      </c>
      <c r="F19" s="36">
        <v>0</v>
      </c>
      <c r="G19" s="84"/>
      <c r="H19" s="85"/>
      <c r="I19" s="86"/>
      <c r="J19" s="37">
        <v>6</v>
      </c>
      <c r="K19" s="12" t="s">
        <v>34</v>
      </c>
      <c r="L19" s="36">
        <v>2</v>
      </c>
      <c r="M19" s="37">
        <v>0</v>
      </c>
      <c r="N19" s="12" t="s">
        <v>34</v>
      </c>
      <c r="O19" s="27">
        <v>9</v>
      </c>
      <c r="P19" s="38">
        <f>R19*3+T19</f>
        <v>6</v>
      </c>
      <c r="Q19" s="38">
        <f>(D19+J19+M19)-(F19+L19+O19)</f>
        <v>-1</v>
      </c>
      <c r="R19" s="27">
        <f>COUNTIF(U19:W19,"A")</f>
        <v>2</v>
      </c>
      <c r="S19" s="27">
        <f>COUNTIF(U19:W19,"C")</f>
        <v>1</v>
      </c>
      <c r="T19" s="27">
        <f>COUNTIF(U19:W19,"B")</f>
        <v>0</v>
      </c>
      <c r="U19" s="38" t="str">
        <f>IF(D19="","",IF(D19&gt;F19,"A",IF(D19=F19,"B","C")))</f>
        <v>A</v>
      </c>
      <c r="V19" s="38" t="str">
        <f>IF(J19="","",IF(J19&gt;L19,"A",IF(J19=L19,"B","C")))</f>
        <v>A</v>
      </c>
      <c r="W19" s="13" t="str">
        <f>IF(M19="","",IF(M19&gt;O19,"A",IF(M19=O19,"B","C")))</f>
        <v>C</v>
      </c>
      <c r="X19" s="39">
        <v>2</v>
      </c>
    </row>
    <row r="20" spans="1:24" ht="13.5">
      <c r="A20" s="21">
        <v>3</v>
      </c>
      <c r="B20" s="70" t="s">
        <v>212</v>
      </c>
      <c r="C20" s="71"/>
      <c r="D20" s="35">
        <v>5</v>
      </c>
      <c r="E20" s="12" t="s">
        <v>36</v>
      </c>
      <c r="F20" s="36">
        <v>4</v>
      </c>
      <c r="G20" s="37">
        <v>2</v>
      </c>
      <c r="H20" s="12" t="s">
        <v>36</v>
      </c>
      <c r="I20" s="36">
        <v>6</v>
      </c>
      <c r="J20" s="84"/>
      <c r="K20" s="85"/>
      <c r="L20" s="86"/>
      <c r="M20" s="37">
        <v>5</v>
      </c>
      <c r="N20" s="12" t="s">
        <v>36</v>
      </c>
      <c r="O20" s="27">
        <v>6</v>
      </c>
      <c r="P20" s="38">
        <f>R20*3+T20</f>
        <v>3</v>
      </c>
      <c r="Q20" s="38">
        <f>(D20+G20+M20)-(F20+I20+O20)</f>
        <v>-4</v>
      </c>
      <c r="R20" s="27">
        <f>COUNTIF(U20:W20,"A")</f>
        <v>1</v>
      </c>
      <c r="S20" s="27">
        <f>COUNTIF(U20:W20,"C")</f>
        <v>2</v>
      </c>
      <c r="T20" s="27">
        <f>COUNTIF(U20:W20,"B")</f>
        <v>0</v>
      </c>
      <c r="U20" s="38" t="str">
        <f>IF(D20="","",IF(D20&gt;F20,"A",IF(D20=F20,"B","C")))</f>
        <v>A</v>
      </c>
      <c r="V20" s="38" t="str">
        <f>IF(G20="","",IF(G20&gt;I20,"A",IF(G20=I20,"B","C")))</f>
        <v>C</v>
      </c>
      <c r="W20" s="13" t="str">
        <f>IF(M20="","",IF(M20&gt;O20,"A",IF(M20=O20,"B","C")))</f>
        <v>C</v>
      </c>
      <c r="X20" s="39">
        <v>3</v>
      </c>
    </row>
    <row r="21" spans="1:24" ht="14.25" thickBot="1">
      <c r="A21" s="21">
        <v>4</v>
      </c>
      <c r="B21" s="72" t="s">
        <v>213</v>
      </c>
      <c r="C21" s="73"/>
      <c r="D21" s="41">
        <v>2</v>
      </c>
      <c r="E21" s="14" t="s">
        <v>2</v>
      </c>
      <c r="F21" s="42">
        <v>5</v>
      </c>
      <c r="G21" s="43">
        <v>9</v>
      </c>
      <c r="H21" s="14" t="s">
        <v>2</v>
      </c>
      <c r="I21" s="42">
        <v>0</v>
      </c>
      <c r="J21" s="43">
        <v>6</v>
      </c>
      <c r="K21" s="14" t="s">
        <v>2</v>
      </c>
      <c r="L21" s="42">
        <v>5</v>
      </c>
      <c r="M21" s="87"/>
      <c r="N21" s="88"/>
      <c r="O21" s="89"/>
      <c r="P21" s="44">
        <f>R21*3+T21</f>
        <v>6</v>
      </c>
      <c r="Q21" s="44">
        <f>(D21+G21+J21)-(F21+I21+L21)</f>
        <v>7</v>
      </c>
      <c r="R21" s="40">
        <f>COUNTIF(U21:W21,"A")</f>
        <v>2</v>
      </c>
      <c r="S21" s="40">
        <f>COUNTIF(U21:W21,"C")</f>
        <v>1</v>
      </c>
      <c r="T21" s="40">
        <f>COUNTIF(U21:W21,"B")</f>
        <v>0</v>
      </c>
      <c r="U21" s="44" t="str">
        <f>IF(D21="","",IF(D21&gt;F21,"A",IF(D21=F21,"B","C")))</f>
        <v>C</v>
      </c>
      <c r="V21" s="44" t="str">
        <f>IF(G21="","",IF(G21&gt;I21,"A",IF(G21=I21,"B","C")))</f>
        <v>A</v>
      </c>
      <c r="W21" s="15" t="str">
        <f>IF(J21="","",IF(J21&gt;L21,"A",IF(J21=L21,"B","C")))</f>
        <v>A</v>
      </c>
      <c r="X21" s="45">
        <v>1</v>
      </c>
    </row>
    <row r="23" ht="14.25" thickBot="1"/>
    <row r="24" spans="1:24" ht="14.25" thickBot="1">
      <c r="A24" s="18"/>
      <c r="B24" s="6" t="s">
        <v>214</v>
      </c>
      <c r="C24" s="58" t="s">
        <v>215</v>
      </c>
      <c r="D24" s="81" t="str">
        <f>B25</f>
        <v>湘南学院</v>
      </c>
      <c r="E24" s="82"/>
      <c r="F24" s="83"/>
      <c r="G24" s="81" t="str">
        <f>B26</f>
        <v>横須賀総合</v>
      </c>
      <c r="H24" s="82"/>
      <c r="I24" s="83"/>
      <c r="J24" s="81" t="str">
        <f>B27</f>
        <v>三浦臨海</v>
      </c>
      <c r="K24" s="82"/>
      <c r="L24" s="83"/>
      <c r="M24" s="98"/>
      <c r="N24" s="99"/>
      <c r="O24" s="100"/>
      <c r="P24" s="23" t="s">
        <v>0</v>
      </c>
      <c r="Q24" s="23" t="s">
        <v>3</v>
      </c>
      <c r="R24" s="24" t="s">
        <v>4</v>
      </c>
      <c r="S24" s="24" t="s">
        <v>5</v>
      </c>
      <c r="T24" s="24" t="s">
        <v>6</v>
      </c>
      <c r="U24" s="24"/>
      <c r="V24" s="24"/>
      <c r="W24" s="25"/>
      <c r="X24" s="26" t="s">
        <v>1</v>
      </c>
    </row>
    <row r="25" spans="1:24" ht="14.25" thickTop="1">
      <c r="A25" s="18">
        <v>1</v>
      </c>
      <c r="B25" s="105" t="s">
        <v>216</v>
      </c>
      <c r="C25" s="106"/>
      <c r="D25" s="90"/>
      <c r="E25" s="91"/>
      <c r="F25" s="92"/>
      <c r="G25" s="28">
        <v>6</v>
      </c>
      <c r="H25" s="29" t="s">
        <v>217</v>
      </c>
      <c r="I25" s="30">
        <v>1</v>
      </c>
      <c r="J25" s="28">
        <v>14</v>
      </c>
      <c r="K25" s="29" t="s">
        <v>217</v>
      </c>
      <c r="L25" s="30">
        <v>0</v>
      </c>
      <c r="M25" s="49"/>
      <c r="N25" s="47"/>
      <c r="O25" s="48"/>
      <c r="P25" s="32">
        <f>R25*3+T25</f>
        <v>6</v>
      </c>
      <c r="Q25" s="32">
        <f>(G25+J25+M25)-(I25+L25+O25)</f>
        <v>19</v>
      </c>
      <c r="R25" s="31">
        <f>COUNTIF(U25:W25,"A")</f>
        <v>2</v>
      </c>
      <c r="S25" s="31">
        <f>COUNTIF(U25:W25,"C")</f>
        <v>0</v>
      </c>
      <c r="T25" s="31">
        <f>COUNTIF(U25:W25,"B")</f>
        <v>0</v>
      </c>
      <c r="U25" s="32" t="str">
        <f>IF(G25="","",IF(G25&gt;I25,"A",IF(G25=I25,"B","C")))</f>
        <v>A</v>
      </c>
      <c r="V25" s="32" t="str">
        <f>IF(J25="","",IF(J25&gt;L25,"A",IF(J25=L25,"B","C")))</f>
        <v>A</v>
      </c>
      <c r="W25" s="33">
        <f>IF(M25="","",IF(M25&gt;O25,"A",IF(M25=O25,"B","C")))</f>
      </c>
      <c r="X25" s="34">
        <v>1</v>
      </c>
    </row>
    <row r="26" spans="1:24" ht="13.5">
      <c r="A26" s="18">
        <v>2</v>
      </c>
      <c r="B26" s="70" t="s">
        <v>218</v>
      </c>
      <c r="C26" s="71"/>
      <c r="D26" s="35">
        <v>1</v>
      </c>
      <c r="E26" s="12" t="s">
        <v>163</v>
      </c>
      <c r="F26" s="36">
        <v>6</v>
      </c>
      <c r="G26" s="84"/>
      <c r="H26" s="85"/>
      <c r="I26" s="86"/>
      <c r="J26" s="37">
        <v>12</v>
      </c>
      <c r="K26" s="12" t="s">
        <v>163</v>
      </c>
      <c r="L26" s="36">
        <v>0</v>
      </c>
      <c r="M26" s="49"/>
      <c r="N26" s="47"/>
      <c r="O26" s="48"/>
      <c r="P26" s="38">
        <f>R26*3+T26</f>
        <v>3</v>
      </c>
      <c r="Q26" s="38">
        <f>(D26+J26+M26)-(F26+L26+O26)</f>
        <v>7</v>
      </c>
      <c r="R26" s="27">
        <f>COUNTIF(U26:W26,"A")</f>
        <v>1</v>
      </c>
      <c r="S26" s="27">
        <f>COUNTIF(U26:W26,"C")</f>
        <v>1</v>
      </c>
      <c r="T26" s="27">
        <f>COUNTIF(U26:W26,"B")</f>
        <v>0</v>
      </c>
      <c r="U26" s="38" t="str">
        <f>IF(D26="","",IF(D26&gt;F26,"A",IF(D26=F26,"B","C")))</f>
        <v>C</v>
      </c>
      <c r="V26" s="38" t="str">
        <f>IF(J26="","",IF(J26&gt;L26,"A",IF(J26=L26,"B","C")))</f>
        <v>A</v>
      </c>
      <c r="W26" s="13">
        <f>IF(M26="","",IF(M26&gt;O26,"A",IF(M26=O26,"B","C")))</f>
      </c>
      <c r="X26" s="39">
        <v>2</v>
      </c>
    </row>
    <row r="27" spans="1:24" ht="14.25" thickBot="1">
      <c r="A27" s="18">
        <v>3</v>
      </c>
      <c r="B27" s="80" t="s">
        <v>219</v>
      </c>
      <c r="C27" s="67"/>
      <c r="D27" s="41">
        <v>0</v>
      </c>
      <c r="E27" s="14" t="s">
        <v>34</v>
      </c>
      <c r="F27" s="42">
        <v>14</v>
      </c>
      <c r="G27" s="43">
        <v>0</v>
      </c>
      <c r="H27" s="14" t="s">
        <v>34</v>
      </c>
      <c r="I27" s="42">
        <v>12</v>
      </c>
      <c r="J27" s="87"/>
      <c r="K27" s="88"/>
      <c r="L27" s="101"/>
      <c r="M27" s="49"/>
      <c r="N27" s="47"/>
      <c r="O27" s="48"/>
      <c r="P27" s="44">
        <f>R27*3+T27</f>
        <v>0</v>
      </c>
      <c r="Q27" s="44">
        <f>(D27+G27+M27)-(F27+I27+O27)</f>
        <v>-26</v>
      </c>
      <c r="R27" s="40">
        <f>COUNTIF(U27:W27,"A")</f>
        <v>0</v>
      </c>
      <c r="S27" s="40">
        <f>COUNTIF(U27:W27,"C")</f>
        <v>2</v>
      </c>
      <c r="T27" s="40">
        <f>COUNTIF(U27:W27,"B")</f>
        <v>0</v>
      </c>
      <c r="U27" s="44" t="str">
        <f>IF(D27="","",IF(D27&gt;F27,"A",IF(D27=F27,"B","C")))</f>
        <v>C</v>
      </c>
      <c r="V27" s="44" t="str">
        <f>IF(G27="","",IF(G27&gt;I27,"A",IF(G27=I27,"B","C")))</f>
        <v>C</v>
      </c>
      <c r="W27" s="15">
        <f>IF(M27="","",IF(M27&gt;O27,"A",IF(M27=O27,"B","C")))</f>
      </c>
      <c r="X27" s="45">
        <v>3</v>
      </c>
    </row>
  </sheetData>
  <sheetProtection/>
  <mergeCells count="46">
    <mergeCell ref="D25:F25"/>
    <mergeCell ref="G26:I26"/>
    <mergeCell ref="M24:O24"/>
    <mergeCell ref="B26:C26"/>
    <mergeCell ref="D18:F18"/>
    <mergeCell ref="G19:I19"/>
    <mergeCell ref="J20:L20"/>
    <mergeCell ref="J24:L24"/>
    <mergeCell ref="D24:F24"/>
    <mergeCell ref="G24:I24"/>
    <mergeCell ref="M17:O17"/>
    <mergeCell ref="J6:L6"/>
    <mergeCell ref="M7:O7"/>
    <mergeCell ref="J27:L27"/>
    <mergeCell ref="J17:L17"/>
    <mergeCell ref="M21:O21"/>
    <mergeCell ref="J10:L10"/>
    <mergeCell ref="M10:O10"/>
    <mergeCell ref="J13:L13"/>
    <mergeCell ref="M14:O14"/>
    <mergeCell ref="D3:F3"/>
    <mergeCell ref="G3:I3"/>
    <mergeCell ref="J3:L3"/>
    <mergeCell ref="M3:O3"/>
    <mergeCell ref="D4:F4"/>
    <mergeCell ref="G5:I5"/>
    <mergeCell ref="D17:F17"/>
    <mergeCell ref="G17:I17"/>
    <mergeCell ref="D11:F11"/>
    <mergeCell ref="G12:I12"/>
    <mergeCell ref="D10:F10"/>
    <mergeCell ref="G10:I10"/>
    <mergeCell ref="B4:C4"/>
    <mergeCell ref="B5:C5"/>
    <mergeCell ref="B6:C6"/>
    <mergeCell ref="B7:C7"/>
    <mergeCell ref="B12:C12"/>
    <mergeCell ref="B13:C13"/>
    <mergeCell ref="B14:C14"/>
    <mergeCell ref="B11:C11"/>
    <mergeCell ref="B27:C27"/>
    <mergeCell ref="B18:C18"/>
    <mergeCell ref="B19:C19"/>
    <mergeCell ref="B20:C20"/>
    <mergeCell ref="B25:C25"/>
    <mergeCell ref="B21:C21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X7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1" customWidth="1"/>
    <col min="2" max="2" width="3.69921875" style="10" customWidth="1"/>
    <col min="3" max="3" width="12.69921875" style="10" customWidth="1"/>
    <col min="4" max="17" width="4.59765625" style="46" customWidth="1"/>
    <col min="18" max="18" width="4.59765625" style="46" hidden="1" customWidth="1"/>
    <col min="19" max="21" width="4.69921875" style="46" hidden="1" customWidth="1"/>
    <col min="22" max="22" width="3" style="21" hidden="1" customWidth="1"/>
    <col min="23" max="23" width="12.5" style="21" hidden="1" customWidth="1"/>
    <col min="24" max="24" width="4.59765625" style="21" customWidth="1"/>
    <col min="25" max="16384" width="9" style="21" customWidth="1"/>
  </cols>
  <sheetData>
    <row r="1" spans="2:21" ht="18" customHeight="1">
      <c r="B1" s="1" t="s">
        <v>146</v>
      </c>
      <c r="C1" s="1"/>
      <c r="D1" s="2" t="s">
        <v>221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</row>
    <row r="2" spans="2:24" ht="18" customHeight="1" thickBot="1">
      <c r="B2" s="18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W2" s="22"/>
      <c r="X2" s="22"/>
    </row>
    <row r="3" spans="2:24" ht="14.25" thickBot="1">
      <c r="B3" s="6" t="s">
        <v>31</v>
      </c>
      <c r="C3" s="58" t="s">
        <v>222</v>
      </c>
      <c r="D3" s="109" t="str">
        <f>B4</f>
        <v>大　　和</v>
      </c>
      <c r="E3" s="110"/>
      <c r="F3" s="111"/>
      <c r="G3" s="81" t="str">
        <f>B5</f>
        <v>座間総合</v>
      </c>
      <c r="H3" s="82"/>
      <c r="I3" s="83"/>
      <c r="J3" s="81" t="str">
        <f>B6</f>
        <v>向　　上</v>
      </c>
      <c r="K3" s="82"/>
      <c r="L3" s="83"/>
      <c r="M3" s="81" t="str">
        <f>B7</f>
        <v>厚 木 東</v>
      </c>
      <c r="N3" s="82"/>
      <c r="O3" s="83"/>
      <c r="P3" s="23" t="s">
        <v>0</v>
      </c>
      <c r="Q3" s="23" t="s">
        <v>3</v>
      </c>
      <c r="R3" s="24" t="s">
        <v>4</v>
      </c>
      <c r="S3" s="24" t="s">
        <v>5</v>
      </c>
      <c r="T3" s="24" t="s">
        <v>6</v>
      </c>
      <c r="U3" s="24"/>
      <c r="V3" s="24"/>
      <c r="W3" s="25"/>
      <c r="X3" s="26" t="s">
        <v>1</v>
      </c>
    </row>
    <row r="4" spans="1:24" ht="14.25" thickTop="1">
      <c r="A4" s="21">
        <v>1</v>
      </c>
      <c r="B4" s="68" t="s">
        <v>223</v>
      </c>
      <c r="C4" s="69"/>
      <c r="D4" s="90"/>
      <c r="E4" s="91"/>
      <c r="F4" s="92"/>
      <c r="G4" s="28">
        <v>10</v>
      </c>
      <c r="H4" s="29" t="s">
        <v>36</v>
      </c>
      <c r="I4" s="30">
        <v>2</v>
      </c>
      <c r="J4" s="28">
        <v>0</v>
      </c>
      <c r="K4" s="29" t="s">
        <v>36</v>
      </c>
      <c r="L4" s="30">
        <v>7</v>
      </c>
      <c r="M4" s="28">
        <v>5</v>
      </c>
      <c r="N4" s="29" t="s">
        <v>36</v>
      </c>
      <c r="O4" s="31">
        <v>4</v>
      </c>
      <c r="P4" s="32">
        <f>R4*3+T4</f>
        <v>6</v>
      </c>
      <c r="Q4" s="32">
        <f>(G4+J4+M4)-(I4+L4+O4)</f>
        <v>2</v>
      </c>
      <c r="R4" s="31">
        <f>COUNTIF(U4:W4,"A")</f>
        <v>2</v>
      </c>
      <c r="S4" s="31">
        <f>COUNTIF(U4:W4,"C")</f>
        <v>1</v>
      </c>
      <c r="T4" s="31">
        <f>COUNTIF(U4:W4,"B")</f>
        <v>0</v>
      </c>
      <c r="U4" s="32" t="str">
        <f>IF(G4="","",IF(G4&gt;I4,"A",IF(G4=I4,"B","C")))</f>
        <v>A</v>
      </c>
      <c r="V4" s="32" t="str">
        <f>IF(J4="","",IF(J4&gt;L4,"A",IF(J4=L4,"B","C")))</f>
        <v>C</v>
      </c>
      <c r="W4" s="33" t="str">
        <f>IF(M4="","",IF(M4&gt;O4,"A",IF(M4=O4,"B","C")))</f>
        <v>A</v>
      </c>
      <c r="X4" s="34">
        <v>2</v>
      </c>
    </row>
    <row r="5" spans="1:24" ht="13.5">
      <c r="A5" s="21">
        <v>2</v>
      </c>
      <c r="B5" s="70" t="s">
        <v>224</v>
      </c>
      <c r="C5" s="71"/>
      <c r="D5" s="35">
        <v>2</v>
      </c>
      <c r="E5" s="12" t="s">
        <v>2</v>
      </c>
      <c r="F5" s="36">
        <v>10</v>
      </c>
      <c r="G5" s="84"/>
      <c r="H5" s="85"/>
      <c r="I5" s="86"/>
      <c r="J5" s="37">
        <v>0</v>
      </c>
      <c r="K5" s="12" t="s">
        <v>2</v>
      </c>
      <c r="L5" s="36">
        <v>4</v>
      </c>
      <c r="M5" s="37">
        <v>10</v>
      </c>
      <c r="N5" s="12" t="s">
        <v>2</v>
      </c>
      <c r="O5" s="27">
        <v>0</v>
      </c>
      <c r="P5" s="38">
        <f>R5*3+T5</f>
        <v>3</v>
      </c>
      <c r="Q5" s="38">
        <f>(D5+J5+M5)-(F5+L5+O5)</f>
        <v>-2</v>
      </c>
      <c r="R5" s="27">
        <f>COUNTIF(U5:W5,"A")</f>
        <v>1</v>
      </c>
      <c r="S5" s="27">
        <f>COUNTIF(U5:W5,"C")</f>
        <v>2</v>
      </c>
      <c r="T5" s="27">
        <f>COUNTIF(U5:W5,"B")</f>
        <v>0</v>
      </c>
      <c r="U5" s="38" t="str">
        <f>IF(D5="","",IF(D5&gt;F5,"A",IF(D5=F5,"B","C")))</f>
        <v>C</v>
      </c>
      <c r="V5" s="38" t="str">
        <f>IF(J5="","",IF(J5&gt;L5,"A",IF(J5=L5,"B","C")))</f>
        <v>C</v>
      </c>
      <c r="W5" s="13" t="str">
        <f>IF(M5="","",IF(M5&gt;O5,"A",IF(M5=O5,"B","C")))</f>
        <v>A</v>
      </c>
      <c r="X5" s="39">
        <v>3</v>
      </c>
    </row>
    <row r="6" spans="1:24" ht="13.5">
      <c r="A6" s="21">
        <v>3</v>
      </c>
      <c r="B6" s="74" t="s">
        <v>225</v>
      </c>
      <c r="C6" s="75"/>
      <c r="D6" s="35">
        <v>7</v>
      </c>
      <c r="E6" s="12" t="s">
        <v>104</v>
      </c>
      <c r="F6" s="36">
        <v>0</v>
      </c>
      <c r="G6" s="37">
        <v>4</v>
      </c>
      <c r="H6" s="12" t="s">
        <v>104</v>
      </c>
      <c r="I6" s="36">
        <v>0</v>
      </c>
      <c r="J6" s="84"/>
      <c r="K6" s="85"/>
      <c r="L6" s="86"/>
      <c r="M6" s="37">
        <v>8</v>
      </c>
      <c r="N6" s="12" t="s">
        <v>104</v>
      </c>
      <c r="O6" s="27">
        <v>1</v>
      </c>
      <c r="P6" s="38">
        <f>R6*3+T6</f>
        <v>9</v>
      </c>
      <c r="Q6" s="38">
        <f>(D6+G6+M6)-(F6+I6+O6)</f>
        <v>18</v>
      </c>
      <c r="R6" s="27">
        <f>COUNTIF(U6:W6,"A")</f>
        <v>3</v>
      </c>
      <c r="S6" s="27">
        <f>COUNTIF(U6:W6,"C")</f>
        <v>0</v>
      </c>
      <c r="T6" s="27">
        <f>COUNTIF(U6:W6,"B")</f>
        <v>0</v>
      </c>
      <c r="U6" s="38" t="str">
        <f>IF(D6="","",IF(D6&gt;F6,"A",IF(D6=F6,"B","C")))</f>
        <v>A</v>
      </c>
      <c r="V6" s="38" t="str">
        <f>IF(G6="","",IF(G6&gt;I6,"A",IF(G6=I6,"B","C")))</f>
        <v>A</v>
      </c>
      <c r="W6" s="13" t="str">
        <f>IF(M6="","",IF(M6&gt;O6,"A",IF(M6=O6,"B","C")))</f>
        <v>A</v>
      </c>
      <c r="X6" s="39">
        <v>1</v>
      </c>
    </row>
    <row r="7" spans="1:24" ht="14.25" thickBot="1">
      <c r="A7" s="21">
        <v>4</v>
      </c>
      <c r="B7" s="80" t="s">
        <v>226</v>
      </c>
      <c r="C7" s="67"/>
      <c r="D7" s="41">
        <v>4</v>
      </c>
      <c r="E7" s="14" t="s">
        <v>227</v>
      </c>
      <c r="F7" s="42">
        <v>5</v>
      </c>
      <c r="G7" s="43">
        <v>0</v>
      </c>
      <c r="H7" s="14" t="s">
        <v>227</v>
      </c>
      <c r="I7" s="42">
        <v>10</v>
      </c>
      <c r="J7" s="43">
        <v>1</v>
      </c>
      <c r="K7" s="14" t="s">
        <v>227</v>
      </c>
      <c r="L7" s="42">
        <v>8</v>
      </c>
      <c r="M7" s="87"/>
      <c r="N7" s="88"/>
      <c r="O7" s="89"/>
      <c r="P7" s="44">
        <f>R7*3+T7</f>
        <v>0</v>
      </c>
      <c r="Q7" s="44">
        <f>(D7+G7+J7)-(F7+I7+L7)</f>
        <v>-18</v>
      </c>
      <c r="R7" s="40">
        <f>COUNTIF(U7:W7,"A")</f>
        <v>0</v>
      </c>
      <c r="S7" s="40">
        <f>COUNTIF(U7:W7,"C")</f>
        <v>3</v>
      </c>
      <c r="T7" s="40">
        <f>COUNTIF(U7:W7,"B")</f>
        <v>0</v>
      </c>
      <c r="U7" s="44" t="str">
        <f>IF(D7="","",IF(D7&gt;F7,"A",IF(D7=F7,"B","C")))</f>
        <v>C</v>
      </c>
      <c r="V7" s="44" t="str">
        <f>IF(G7="","",IF(G7&gt;I7,"A",IF(G7=I7,"B","C")))</f>
        <v>C</v>
      </c>
      <c r="W7" s="15" t="str">
        <f>IF(J7="","",IF(J7&gt;L7,"A",IF(J7=L7,"B","C")))</f>
        <v>C</v>
      </c>
      <c r="X7" s="45">
        <v>4</v>
      </c>
    </row>
    <row r="8" spans="2:24" ht="13.5">
      <c r="B8" s="7"/>
      <c r="C8" s="7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W8" s="22"/>
      <c r="X8" s="22"/>
    </row>
    <row r="9" spans="2:24" ht="14.25" thickBot="1"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W9" s="22"/>
      <c r="X9" s="22"/>
    </row>
    <row r="10" spans="2:24" ht="14.25" thickBot="1">
      <c r="B10" s="6" t="s">
        <v>228</v>
      </c>
      <c r="C10" s="59" t="s">
        <v>229</v>
      </c>
      <c r="D10" s="109" t="str">
        <f>B11</f>
        <v>光明相模原</v>
      </c>
      <c r="E10" s="110"/>
      <c r="F10" s="111"/>
      <c r="G10" s="81" t="str">
        <f>B12</f>
        <v>相模原総合</v>
      </c>
      <c r="H10" s="82"/>
      <c r="I10" s="83"/>
      <c r="J10" s="81" t="str">
        <f>B13</f>
        <v>大 和 西</v>
      </c>
      <c r="K10" s="82"/>
      <c r="L10" s="83"/>
      <c r="M10" s="81" t="str">
        <f>B14</f>
        <v>秦野総合</v>
      </c>
      <c r="N10" s="82"/>
      <c r="O10" s="83"/>
      <c r="P10" s="23" t="s">
        <v>0</v>
      </c>
      <c r="Q10" s="23" t="s">
        <v>3</v>
      </c>
      <c r="R10" s="24" t="s">
        <v>4</v>
      </c>
      <c r="S10" s="24" t="s">
        <v>5</v>
      </c>
      <c r="T10" s="24" t="s">
        <v>6</v>
      </c>
      <c r="U10" s="24"/>
      <c r="V10" s="24"/>
      <c r="W10" s="25"/>
      <c r="X10" s="26" t="s">
        <v>1</v>
      </c>
    </row>
    <row r="11" spans="1:24" ht="14.25" thickTop="1">
      <c r="A11" s="21">
        <v>1</v>
      </c>
      <c r="B11" s="74" t="s">
        <v>230</v>
      </c>
      <c r="C11" s="75"/>
      <c r="D11" s="90"/>
      <c r="E11" s="91"/>
      <c r="F11" s="92"/>
      <c r="G11" s="28">
        <v>4</v>
      </c>
      <c r="H11" s="29" t="s">
        <v>231</v>
      </c>
      <c r="I11" s="30">
        <v>3</v>
      </c>
      <c r="J11" s="28">
        <v>8</v>
      </c>
      <c r="K11" s="29" t="s">
        <v>231</v>
      </c>
      <c r="L11" s="30">
        <v>1</v>
      </c>
      <c r="M11" s="28">
        <v>7</v>
      </c>
      <c r="N11" s="29" t="s">
        <v>231</v>
      </c>
      <c r="O11" s="31">
        <v>0</v>
      </c>
      <c r="P11" s="32">
        <f>R11*3+T11</f>
        <v>9</v>
      </c>
      <c r="Q11" s="32">
        <f>(G11+J11+M11)-(I11+L11+O11)</f>
        <v>15</v>
      </c>
      <c r="R11" s="31">
        <f>COUNTIF(U11:W11,"A")</f>
        <v>3</v>
      </c>
      <c r="S11" s="31">
        <f>COUNTIF(U11:W11,"C")</f>
        <v>0</v>
      </c>
      <c r="T11" s="31">
        <f>COUNTIF(U11:W11,"B")</f>
        <v>0</v>
      </c>
      <c r="U11" s="32" t="str">
        <f>IF(G11="","",IF(G11&gt;I11,"A",IF(G11=I11,"B","C")))</f>
        <v>A</v>
      </c>
      <c r="V11" s="32" t="str">
        <f>IF(J11="","",IF(J11&gt;L11,"A",IF(J11=L11,"B","C")))</f>
        <v>A</v>
      </c>
      <c r="W11" s="33" t="str">
        <f>IF(M11="","",IF(M11&gt;O11,"A",IF(M11=O11,"B","C")))</f>
        <v>A</v>
      </c>
      <c r="X11" s="34">
        <v>1</v>
      </c>
    </row>
    <row r="12" spans="1:24" ht="13.5">
      <c r="A12" s="21">
        <v>2</v>
      </c>
      <c r="B12" s="68" t="s">
        <v>232</v>
      </c>
      <c r="C12" s="69"/>
      <c r="D12" s="35">
        <v>3</v>
      </c>
      <c r="E12" s="12" t="s">
        <v>164</v>
      </c>
      <c r="F12" s="36">
        <v>4</v>
      </c>
      <c r="G12" s="84"/>
      <c r="H12" s="85"/>
      <c r="I12" s="86"/>
      <c r="J12" s="37">
        <v>3</v>
      </c>
      <c r="K12" s="12" t="s">
        <v>164</v>
      </c>
      <c r="L12" s="36">
        <v>12</v>
      </c>
      <c r="M12" s="37">
        <v>12</v>
      </c>
      <c r="N12" s="12" t="s">
        <v>164</v>
      </c>
      <c r="O12" s="27">
        <v>1</v>
      </c>
      <c r="P12" s="38">
        <f>R12*3+T12</f>
        <v>3</v>
      </c>
      <c r="Q12" s="38">
        <f>(D12+J12+M12)-(F12+L12+O12)</f>
        <v>1</v>
      </c>
      <c r="R12" s="27">
        <f>COUNTIF(U12:W12,"A")</f>
        <v>1</v>
      </c>
      <c r="S12" s="27">
        <f>COUNTIF(U12:W12,"C")</f>
        <v>2</v>
      </c>
      <c r="T12" s="27">
        <f>COUNTIF(U12:W12,"B")</f>
        <v>0</v>
      </c>
      <c r="U12" s="38" t="str">
        <f>IF(D12="","",IF(D12&gt;F12,"A",IF(D12=F12,"B","C")))</f>
        <v>C</v>
      </c>
      <c r="V12" s="38" t="str">
        <f>IF(J12="","",IF(J12&gt;L12,"A",IF(J12=L12,"B","C")))</f>
        <v>C</v>
      </c>
      <c r="W12" s="13" t="str">
        <f>IF(M12="","",IF(M12&gt;O12,"A",IF(M12=O12,"B","C")))</f>
        <v>A</v>
      </c>
      <c r="X12" s="39">
        <v>2</v>
      </c>
    </row>
    <row r="13" spans="1:24" ht="13.5">
      <c r="A13" s="21">
        <v>3</v>
      </c>
      <c r="B13" s="70" t="s">
        <v>233</v>
      </c>
      <c r="C13" s="71"/>
      <c r="D13" s="35">
        <v>1</v>
      </c>
      <c r="E13" s="12" t="s">
        <v>2</v>
      </c>
      <c r="F13" s="36">
        <v>8</v>
      </c>
      <c r="G13" s="37">
        <v>12</v>
      </c>
      <c r="H13" s="12" t="s">
        <v>2</v>
      </c>
      <c r="I13" s="36">
        <v>3</v>
      </c>
      <c r="J13" s="84"/>
      <c r="K13" s="85"/>
      <c r="L13" s="86"/>
      <c r="M13" s="37">
        <v>0</v>
      </c>
      <c r="N13" s="12" t="s">
        <v>2</v>
      </c>
      <c r="O13" s="27">
        <v>4</v>
      </c>
      <c r="P13" s="38">
        <f>R13*3+T13</f>
        <v>3</v>
      </c>
      <c r="Q13" s="38">
        <f>(D13+G13+M13)-(F13+I13+O13)</f>
        <v>-2</v>
      </c>
      <c r="R13" s="27">
        <f>COUNTIF(U13:W13,"A")</f>
        <v>1</v>
      </c>
      <c r="S13" s="27">
        <f>COUNTIF(U13:W13,"C")</f>
        <v>2</v>
      </c>
      <c r="T13" s="27">
        <f>COUNTIF(U13:W13,"B")</f>
        <v>0</v>
      </c>
      <c r="U13" s="38" t="str">
        <f>IF(D13="","",IF(D13&gt;F13,"A",IF(D13=F13,"B","C")))</f>
        <v>C</v>
      </c>
      <c r="V13" s="38" t="str">
        <f>IF(G13="","",IF(G13&gt;I13,"A",IF(G13=I13,"B","C")))</f>
        <v>A</v>
      </c>
      <c r="W13" s="13" t="str">
        <f>IF(M13="","",IF(M13&gt;O13,"A",IF(M13=O13,"B","C")))</f>
        <v>C</v>
      </c>
      <c r="X13" s="39">
        <v>3</v>
      </c>
    </row>
    <row r="14" spans="1:24" ht="14.25" thickBot="1">
      <c r="A14" s="21">
        <v>4</v>
      </c>
      <c r="B14" s="80" t="s">
        <v>26</v>
      </c>
      <c r="C14" s="67"/>
      <c r="D14" s="41">
        <v>0</v>
      </c>
      <c r="E14" s="14" t="s">
        <v>164</v>
      </c>
      <c r="F14" s="42">
        <v>7</v>
      </c>
      <c r="G14" s="43">
        <v>1</v>
      </c>
      <c r="H14" s="14" t="s">
        <v>164</v>
      </c>
      <c r="I14" s="42">
        <v>12</v>
      </c>
      <c r="J14" s="43">
        <v>4</v>
      </c>
      <c r="K14" s="14" t="s">
        <v>164</v>
      </c>
      <c r="L14" s="42">
        <v>0</v>
      </c>
      <c r="M14" s="87"/>
      <c r="N14" s="88"/>
      <c r="O14" s="89"/>
      <c r="P14" s="44">
        <f>R14*3+T14</f>
        <v>3</v>
      </c>
      <c r="Q14" s="44">
        <f>(D14+G14+J14)-(F14+I14+L14)</f>
        <v>-14</v>
      </c>
      <c r="R14" s="40">
        <f>COUNTIF(U14:W14,"A")</f>
        <v>1</v>
      </c>
      <c r="S14" s="40">
        <f>COUNTIF(U14:W14,"C")</f>
        <v>2</v>
      </c>
      <c r="T14" s="40">
        <f>COUNTIF(U14:W14,"B")</f>
        <v>0</v>
      </c>
      <c r="U14" s="44" t="str">
        <f>IF(D14="","",IF(D14&gt;F14,"A",IF(D14=F14,"B","C")))</f>
        <v>C</v>
      </c>
      <c r="V14" s="44" t="str">
        <f>IF(G14="","",IF(G14&gt;I14,"A",IF(G14=I14,"B","C")))</f>
        <v>C</v>
      </c>
      <c r="W14" s="15" t="str">
        <f>IF(J14="","",IF(J14&gt;L14,"A",IF(J14=L14,"B","C")))</f>
        <v>A</v>
      </c>
      <c r="X14" s="45">
        <v>4</v>
      </c>
    </row>
    <row r="15" spans="2:24" ht="13.5">
      <c r="B15" s="7"/>
      <c r="C15" s="7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W15" s="22"/>
      <c r="X15" s="22"/>
    </row>
    <row r="16" spans="2:24" ht="14.25" thickBot="1"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W16" s="22"/>
      <c r="X16" s="22"/>
    </row>
    <row r="17" spans="2:24" ht="14.25" thickBot="1">
      <c r="B17" s="6" t="s">
        <v>105</v>
      </c>
      <c r="C17" s="58" t="s">
        <v>234</v>
      </c>
      <c r="D17" s="109" t="str">
        <f>B18</f>
        <v>愛　　川</v>
      </c>
      <c r="E17" s="110"/>
      <c r="F17" s="111"/>
      <c r="G17" s="81" t="str">
        <f>B19</f>
        <v>相模向陽館</v>
      </c>
      <c r="H17" s="82"/>
      <c r="I17" s="83"/>
      <c r="J17" s="81" t="str">
        <f>B20</f>
        <v>橋　　本</v>
      </c>
      <c r="K17" s="82"/>
      <c r="L17" s="83"/>
      <c r="M17" s="81" t="str">
        <f>B21</f>
        <v>大 和 南</v>
      </c>
      <c r="N17" s="82"/>
      <c r="O17" s="83"/>
      <c r="P17" s="23" t="s">
        <v>0</v>
      </c>
      <c r="Q17" s="23" t="s">
        <v>3</v>
      </c>
      <c r="R17" s="24" t="s">
        <v>4</v>
      </c>
      <c r="S17" s="24" t="s">
        <v>5</v>
      </c>
      <c r="T17" s="24" t="s">
        <v>6</v>
      </c>
      <c r="U17" s="24"/>
      <c r="V17" s="24"/>
      <c r="W17" s="25"/>
      <c r="X17" s="26" t="s">
        <v>1</v>
      </c>
    </row>
    <row r="18" spans="1:24" ht="14.25" thickTop="1">
      <c r="A18" s="21">
        <v>1</v>
      </c>
      <c r="B18" s="70" t="s">
        <v>235</v>
      </c>
      <c r="C18" s="71"/>
      <c r="D18" s="90"/>
      <c r="E18" s="91"/>
      <c r="F18" s="92"/>
      <c r="G18" s="28">
        <v>10</v>
      </c>
      <c r="H18" s="29" t="s">
        <v>104</v>
      </c>
      <c r="I18" s="30">
        <v>1</v>
      </c>
      <c r="J18" s="28">
        <v>7</v>
      </c>
      <c r="K18" s="29" t="s">
        <v>104</v>
      </c>
      <c r="L18" s="30">
        <v>8</v>
      </c>
      <c r="M18" s="28">
        <v>1</v>
      </c>
      <c r="N18" s="29" t="s">
        <v>104</v>
      </c>
      <c r="O18" s="31">
        <v>4</v>
      </c>
      <c r="P18" s="32">
        <f>R18*3+T18</f>
        <v>3</v>
      </c>
      <c r="Q18" s="32">
        <f>(G18+J18+M18)-(I18+L18+O18)</f>
        <v>5</v>
      </c>
      <c r="R18" s="31">
        <f>COUNTIF(U18:W18,"A")</f>
        <v>1</v>
      </c>
      <c r="S18" s="31">
        <f>COUNTIF(U18:W18,"C")</f>
        <v>2</v>
      </c>
      <c r="T18" s="31">
        <f>COUNTIF(U18:W18,"B")</f>
        <v>0</v>
      </c>
      <c r="U18" s="32" t="str">
        <f>IF(G18="","",IF(G18&gt;I18,"A",IF(G18=I18,"B","C")))</f>
        <v>A</v>
      </c>
      <c r="V18" s="32" t="str">
        <f>IF(J18="","",IF(J18&gt;L18,"A",IF(J18=L18,"B","C")))</f>
        <v>C</v>
      </c>
      <c r="W18" s="33" t="str">
        <f>IF(M18="","",IF(M18&gt;O18,"A",IF(M18=O18,"B","C")))</f>
        <v>C</v>
      </c>
      <c r="X18" s="34">
        <v>3</v>
      </c>
    </row>
    <row r="19" spans="1:24" ht="13.5">
      <c r="A19" s="21">
        <v>2</v>
      </c>
      <c r="B19" s="70" t="s">
        <v>236</v>
      </c>
      <c r="C19" s="71"/>
      <c r="D19" s="35">
        <v>1</v>
      </c>
      <c r="E19" s="12" t="s">
        <v>175</v>
      </c>
      <c r="F19" s="36">
        <v>10</v>
      </c>
      <c r="G19" s="84"/>
      <c r="H19" s="85"/>
      <c r="I19" s="86"/>
      <c r="J19" s="37">
        <v>0</v>
      </c>
      <c r="K19" s="12" t="s">
        <v>175</v>
      </c>
      <c r="L19" s="36">
        <v>9</v>
      </c>
      <c r="M19" s="37">
        <v>2</v>
      </c>
      <c r="N19" s="12" t="s">
        <v>175</v>
      </c>
      <c r="O19" s="27">
        <v>10</v>
      </c>
      <c r="P19" s="38">
        <f>R19*3+T19</f>
        <v>0</v>
      </c>
      <c r="Q19" s="38">
        <f>(D19+J19+M19)-(F19+L19+O19)</f>
        <v>-26</v>
      </c>
      <c r="R19" s="27">
        <f>COUNTIF(U19:W19,"A")</f>
        <v>0</v>
      </c>
      <c r="S19" s="27">
        <f>COUNTIF(U19:W19,"C")</f>
        <v>3</v>
      </c>
      <c r="T19" s="27">
        <f>COUNTIF(U19:W19,"B")</f>
        <v>0</v>
      </c>
      <c r="U19" s="38" t="str">
        <f>IF(D19="","",IF(D19&gt;F19,"A",IF(D19=F19,"B","C")))</f>
        <v>C</v>
      </c>
      <c r="V19" s="38" t="str">
        <f>IF(J19="","",IF(J19&gt;L19,"A",IF(J19=L19,"B","C")))</f>
        <v>C</v>
      </c>
      <c r="W19" s="13" t="str">
        <f>IF(M19="","",IF(M19&gt;O19,"A",IF(M19=O19,"B","C")))</f>
        <v>C</v>
      </c>
      <c r="X19" s="39">
        <v>4</v>
      </c>
    </row>
    <row r="20" spans="1:24" ht="13.5">
      <c r="A20" s="21">
        <v>3</v>
      </c>
      <c r="B20" s="74" t="s">
        <v>237</v>
      </c>
      <c r="C20" s="75"/>
      <c r="D20" s="35">
        <v>8</v>
      </c>
      <c r="E20" s="12" t="s">
        <v>104</v>
      </c>
      <c r="F20" s="36">
        <v>7</v>
      </c>
      <c r="G20" s="37">
        <v>9</v>
      </c>
      <c r="H20" s="12" t="s">
        <v>104</v>
      </c>
      <c r="I20" s="36">
        <v>0</v>
      </c>
      <c r="J20" s="84"/>
      <c r="K20" s="85"/>
      <c r="L20" s="86"/>
      <c r="M20" s="37">
        <v>4</v>
      </c>
      <c r="N20" s="12" t="s">
        <v>104</v>
      </c>
      <c r="O20" s="27">
        <v>3</v>
      </c>
      <c r="P20" s="38">
        <f>R20*3+T20</f>
        <v>9</v>
      </c>
      <c r="Q20" s="38">
        <f>(D20+G20+M20)-(F20+I20+O20)</f>
        <v>11</v>
      </c>
      <c r="R20" s="27">
        <f>COUNTIF(U20:W20,"A")</f>
        <v>3</v>
      </c>
      <c r="S20" s="27">
        <f>COUNTIF(U20:W20,"C")</f>
        <v>0</v>
      </c>
      <c r="T20" s="27">
        <f>COUNTIF(U20:W20,"B")</f>
        <v>0</v>
      </c>
      <c r="U20" s="38" t="str">
        <f>IF(D20="","",IF(D20&gt;F20,"A",IF(D20=F20,"B","C")))</f>
        <v>A</v>
      </c>
      <c r="V20" s="38" t="str">
        <f>IF(G20="","",IF(G20&gt;I20,"A",IF(G20=I20,"B","C")))</f>
        <v>A</v>
      </c>
      <c r="W20" s="13" t="str">
        <f>IF(M20="","",IF(M20&gt;O20,"A",IF(M20=O20,"B","C")))</f>
        <v>A</v>
      </c>
      <c r="X20" s="39">
        <v>1</v>
      </c>
    </row>
    <row r="21" spans="1:24" ht="14.25" thickBot="1">
      <c r="A21" s="21">
        <v>4</v>
      </c>
      <c r="B21" s="76" t="s">
        <v>28</v>
      </c>
      <c r="C21" s="77"/>
      <c r="D21" s="41">
        <v>4</v>
      </c>
      <c r="E21" s="14" t="s">
        <v>2</v>
      </c>
      <c r="F21" s="42">
        <v>1</v>
      </c>
      <c r="G21" s="43">
        <v>10</v>
      </c>
      <c r="H21" s="14" t="s">
        <v>2</v>
      </c>
      <c r="I21" s="42">
        <v>2</v>
      </c>
      <c r="J21" s="43">
        <v>3</v>
      </c>
      <c r="K21" s="14" t="s">
        <v>2</v>
      </c>
      <c r="L21" s="42">
        <v>4</v>
      </c>
      <c r="M21" s="87"/>
      <c r="N21" s="88"/>
      <c r="O21" s="89"/>
      <c r="P21" s="44">
        <f>R21*3+T21</f>
        <v>6</v>
      </c>
      <c r="Q21" s="44">
        <f>(D21+G21+J21)-(F21+I21+L21)</f>
        <v>10</v>
      </c>
      <c r="R21" s="40">
        <f>COUNTIF(U21:W21,"A")</f>
        <v>2</v>
      </c>
      <c r="S21" s="40">
        <f>COUNTIF(U21:W21,"C")</f>
        <v>1</v>
      </c>
      <c r="T21" s="40">
        <f>COUNTIF(U21:W21,"B")</f>
        <v>0</v>
      </c>
      <c r="U21" s="44" t="str">
        <f>IF(D21="","",IF(D21&gt;F21,"A",IF(D21=F21,"B","C")))</f>
        <v>A</v>
      </c>
      <c r="V21" s="44" t="str">
        <f>IF(G21="","",IF(G21&gt;I21,"A",IF(G21=I21,"B","C")))</f>
        <v>A</v>
      </c>
      <c r="W21" s="15" t="str">
        <f>IF(J21="","",IF(J21&gt;L21,"A",IF(J21=L21,"B","C")))</f>
        <v>C</v>
      </c>
      <c r="X21" s="45">
        <v>2</v>
      </c>
    </row>
    <row r="22" spans="2:24" ht="13.5">
      <c r="B22" s="7"/>
      <c r="C22" s="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W22" s="22"/>
      <c r="X22" s="22"/>
    </row>
    <row r="23" spans="2:24" ht="14.25" thickBot="1"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W23" s="22"/>
      <c r="X23" s="22"/>
    </row>
    <row r="24" spans="2:24" ht="14.25" thickBot="1">
      <c r="B24" s="6" t="s">
        <v>238</v>
      </c>
      <c r="C24" s="60" t="s">
        <v>239</v>
      </c>
      <c r="D24" s="109" t="str">
        <f>B25</f>
        <v>厚　　木</v>
      </c>
      <c r="E24" s="110"/>
      <c r="F24" s="111"/>
      <c r="G24" s="109" t="str">
        <f>B26</f>
        <v>相模原青陵</v>
      </c>
      <c r="H24" s="110"/>
      <c r="I24" s="111"/>
      <c r="J24" s="109" t="str">
        <f>B27</f>
        <v>弥　　栄</v>
      </c>
      <c r="K24" s="110"/>
      <c r="L24" s="111"/>
      <c r="M24" s="109" t="str">
        <f>B28</f>
        <v>綾　　瀬</v>
      </c>
      <c r="N24" s="110"/>
      <c r="O24" s="111"/>
      <c r="P24" s="23" t="s">
        <v>0</v>
      </c>
      <c r="Q24" s="23" t="s">
        <v>3</v>
      </c>
      <c r="R24" s="24" t="s">
        <v>4</v>
      </c>
      <c r="S24" s="24" t="s">
        <v>5</v>
      </c>
      <c r="T24" s="24" t="s">
        <v>6</v>
      </c>
      <c r="U24" s="24"/>
      <c r="V24" s="24"/>
      <c r="W24" s="25"/>
      <c r="X24" s="26" t="s">
        <v>1</v>
      </c>
    </row>
    <row r="25" spans="1:24" ht="14.25" thickTop="1">
      <c r="A25" s="21">
        <v>1</v>
      </c>
      <c r="B25" s="74" t="s">
        <v>240</v>
      </c>
      <c r="C25" s="75"/>
      <c r="D25" s="90"/>
      <c r="E25" s="91"/>
      <c r="F25" s="92"/>
      <c r="G25" s="28">
        <v>4</v>
      </c>
      <c r="H25" s="29" t="s">
        <v>104</v>
      </c>
      <c r="I25" s="30">
        <v>1</v>
      </c>
      <c r="J25" s="28">
        <v>9</v>
      </c>
      <c r="K25" s="29" t="s">
        <v>104</v>
      </c>
      <c r="L25" s="30">
        <v>2</v>
      </c>
      <c r="M25" s="28">
        <v>9</v>
      </c>
      <c r="N25" s="29" t="s">
        <v>104</v>
      </c>
      <c r="O25" s="31">
        <v>8</v>
      </c>
      <c r="P25" s="32">
        <f>R25*3+T25</f>
        <v>9</v>
      </c>
      <c r="Q25" s="32">
        <f>(G25+J25+M25)-(I25+L25+O25)</f>
        <v>11</v>
      </c>
      <c r="R25" s="31">
        <f>COUNTIF(U25:W25,"A")</f>
        <v>3</v>
      </c>
      <c r="S25" s="31">
        <f>COUNTIF(U25:W25,"C")</f>
        <v>0</v>
      </c>
      <c r="T25" s="31">
        <f>COUNTIF(U25:W25,"B")</f>
        <v>0</v>
      </c>
      <c r="U25" s="32" t="str">
        <f>IF(G25="","",IF(G25&gt;I25,"A",IF(G25=I25,"B","C")))</f>
        <v>A</v>
      </c>
      <c r="V25" s="32" t="str">
        <f>IF(J25="","",IF(J25&gt;L25,"A",IF(J25=L25,"B","C")))</f>
        <v>A</v>
      </c>
      <c r="W25" s="33" t="str">
        <f>IF(M25="","",IF(M25&gt;O25,"A",IF(M25=O25,"B","C")))</f>
        <v>A</v>
      </c>
      <c r="X25" s="34">
        <v>1</v>
      </c>
    </row>
    <row r="26" spans="1:24" ht="13.5">
      <c r="A26" s="21">
        <v>2</v>
      </c>
      <c r="B26" s="70" t="s">
        <v>241</v>
      </c>
      <c r="C26" s="71"/>
      <c r="D26" s="35">
        <v>1</v>
      </c>
      <c r="E26" s="12" t="s">
        <v>242</v>
      </c>
      <c r="F26" s="36">
        <v>4</v>
      </c>
      <c r="G26" s="84"/>
      <c r="H26" s="85"/>
      <c r="I26" s="86"/>
      <c r="J26" s="37">
        <v>6</v>
      </c>
      <c r="K26" s="12" t="s">
        <v>242</v>
      </c>
      <c r="L26" s="36">
        <v>11</v>
      </c>
      <c r="M26" s="37">
        <v>2</v>
      </c>
      <c r="N26" s="12" t="s">
        <v>242</v>
      </c>
      <c r="O26" s="27">
        <v>3</v>
      </c>
      <c r="P26" s="38">
        <f>R26*3+T26</f>
        <v>0</v>
      </c>
      <c r="Q26" s="38">
        <f>(D26+J26+M26)-(F26+L26+O26)</f>
        <v>-9</v>
      </c>
      <c r="R26" s="27">
        <f>COUNTIF(U26:W26,"A")</f>
        <v>0</v>
      </c>
      <c r="S26" s="27">
        <f>COUNTIF(U26:W26,"C")</f>
        <v>3</v>
      </c>
      <c r="T26" s="27">
        <f>COUNTIF(U26:W26,"B")</f>
        <v>0</v>
      </c>
      <c r="U26" s="38" t="str">
        <f>IF(D26="","",IF(D26&gt;F26,"A",IF(D26=F26,"B","C")))</f>
        <v>C</v>
      </c>
      <c r="V26" s="38" t="str">
        <f>IF(J26="","",IF(J26&gt;L26,"A",IF(J26=L26,"B","C")))</f>
        <v>C</v>
      </c>
      <c r="W26" s="13" t="str">
        <f>IF(M26="","",IF(M26&gt;O26,"A",IF(M26=O26,"B","C")))</f>
        <v>C</v>
      </c>
      <c r="X26" s="39">
        <v>4</v>
      </c>
    </row>
    <row r="27" spans="1:24" ht="13.5">
      <c r="A27" s="21">
        <v>3</v>
      </c>
      <c r="B27" s="68" t="s">
        <v>243</v>
      </c>
      <c r="C27" s="69"/>
      <c r="D27" s="35">
        <v>2</v>
      </c>
      <c r="E27" s="12" t="s">
        <v>2</v>
      </c>
      <c r="F27" s="36">
        <v>9</v>
      </c>
      <c r="G27" s="37">
        <v>11</v>
      </c>
      <c r="H27" s="12" t="s">
        <v>2</v>
      </c>
      <c r="I27" s="36">
        <v>6</v>
      </c>
      <c r="J27" s="84"/>
      <c r="K27" s="85"/>
      <c r="L27" s="86"/>
      <c r="M27" s="37">
        <v>3</v>
      </c>
      <c r="N27" s="12" t="s">
        <v>2</v>
      </c>
      <c r="O27" s="27">
        <v>0</v>
      </c>
      <c r="P27" s="38">
        <f>R27*3+T27</f>
        <v>6</v>
      </c>
      <c r="Q27" s="38">
        <f>(D27+G27+M27)-(F27+I27+O27)</f>
        <v>1</v>
      </c>
      <c r="R27" s="27">
        <f>COUNTIF(U27:W27,"A")</f>
        <v>2</v>
      </c>
      <c r="S27" s="27">
        <f>COUNTIF(U27:W27,"C")</f>
        <v>1</v>
      </c>
      <c r="T27" s="27">
        <f>COUNTIF(U27:W27,"B")</f>
        <v>0</v>
      </c>
      <c r="U27" s="38" t="str">
        <f>IF(D27="","",IF(D27&gt;F27,"A",IF(D27=F27,"B","C")))</f>
        <v>C</v>
      </c>
      <c r="V27" s="38" t="str">
        <f>IF(G27="","",IF(G27&gt;I27,"A",IF(G27=I27,"B","C")))</f>
        <v>A</v>
      </c>
      <c r="W27" s="13" t="str">
        <f>IF(M27="","",IF(M27&gt;O27,"A",IF(M27=O27,"B","C")))</f>
        <v>A</v>
      </c>
      <c r="X27" s="39">
        <v>2</v>
      </c>
    </row>
    <row r="28" spans="1:24" ht="14.25" thickBot="1">
      <c r="A28" s="21">
        <v>4</v>
      </c>
      <c r="B28" s="80" t="s">
        <v>244</v>
      </c>
      <c r="C28" s="67"/>
      <c r="D28" s="41">
        <v>8</v>
      </c>
      <c r="E28" s="14" t="s">
        <v>36</v>
      </c>
      <c r="F28" s="42">
        <v>9</v>
      </c>
      <c r="G28" s="43">
        <v>3</v>
      </c>
      <c r="H28" s="14" t="s">
        <v>36</v>
      </c>
      <c r="I28" s="42">
        <v>2</v>
      </c>
      <c r="J28" s="43">
        <v>0</v>
      </c>
      <c r="K28" s="14" t="s">
        <v>36</v>
      </c>
      <c r="L28" s="42">
        <v>3</v>
      </c>
      <c r="M28" s="87"/>
      <c r="N28" s="88"/>
      <c r="O28" s="89"/>
      <c r="P28" s="44">
        <f>R28*3+T28</f>
        <v>3</v>
      </c>
      <c r="Q28" s="44">
        <f>(D28+G28+J28)-(F28+I28+L28)</f>
        <v>-3</v>
      </c>
      <c r="R28" s="40">
        <f>COUNTIF(U28:W28,"A")</f>
        <v>1</v>
      </c>
      <c r="S28" s="40">
        <f>COUNTIF(U28:W28,"C")</f>
        <v>2</v>
      </c>
      <c r="T28" s="40">
        <f>COUNTIF(U28:W28,"B")</f>
        <v>0</v>
      </c>
      <c r="U28" s="44" t="str">
        <f>IF(D28="","",IF(D28&gt;F28,"A",IF(D28=F28,"B","C")))</f>
        <v>C</v>
      </c>
      <c r="V28" s="44" t="str">
        <f>IF(G28="","",IF(G28&gt;I28,"A",IF(G28=I28,"B","C")))</f>
        <v>A</v>
      </c>
      <c r="W28" s="15" t="str">
        <f>IF(J28="","",IF(J28&gt;L28,"A",IF(J28=L28,"B","C")))</f>
        <v>C</v>
      </c>
      <c r="X28" s="45">
        <v>3</v>
      </c>
    </row>
    <row r="29" spans="2:24" ht="13.5">
      <c r="B29" s="7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W29" s="22"/>
      <c r="X29" s="22"/>
    </row>
    <row r="30" spans="2:24" ht="14.25" thickBot="1"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W30" s="22"/>
      <c r="X30" s="22"/>
    </row>
    <row r="31" spans="2:24" ht="14.25" thickBot="1">
      <c r="B31" s="11" t="s">
        <v>245</v>
      </c>
      <c r="C31" s="60" t="s">
        <v>246</v>
      </c>
      <c r="D31" s="109" t="str">
        <f>B32</f>
        <v>東海大相模</v>
      </c>
      <c r="E31" s="110"/>
      <c r="F31" s="111"/>
      <c r="G31" s="109" t="str">
        <f>B33</f>
        <v>厚 木 北</v>
      </c>
      <c r="H31" s="110"/>
      <c r="I31" s="111"/>
      <c r="J31" s="109" t="str">
        <f>B34</f>
        <v>渕 野 辺</v>
      </c>
      <c r="K31" s="110"/>
      <c r="L31" s="111"/>
      <c r="M31" s="109" t="str">
        <f>B35</f>
        <v>秦　　野</v>
      </c>
      <c r="N31" s="110"/>
      <c r="O31" s="111"/>
      <c r="P31" s="23" t="s">
        <v>0</v>
      </c>
      <c r="Q31" s="23" t="s">
        <v>3</v>
      </c>
      <c r="R31" s="24" t="s">
        <v>4</v>
      </c>
      <c r="S31" s="24" t="s">
        <v>5</v>
      </c>
      <c r="T31" s="24" t="s">
        <v>6</v>
      </c>
      <c r="U31" s="24"/>
      <c r="V31" s="24"/>
      <c r="W31" s="25"/>
      <c r="X31" s="26" t="s">
        <v>1</v>
      </c>
    </row>
    <row r="32" spans="1:24" ht="14.25" thickTop="1">
      <c r="A32" s="21">
        <v>1</v>
      </c>
      <c r="B32" s="74" t="s">
        <v>247</v>
      </c>
      <c r="C32" s="75"/>
      <c r="D32" s="90"/>
      <c r="E32" s="91"/>
      <c r="F32" s="92"/>
      <c r="G32" s="28">
        <v>9</v>
      </c>
      <c r="H32" s="29" t="s">
        <v>156</v>
      </c>
      <c r="I32" s="30">
        <v>0</v>
      </c>
      <c r="J32" s="28">
        <v>7</v>
      </c>
      <c r="K32" s="29" t="s">
        <v>156</v>
      </c>
      <c r="L32" s="30">
        <v>0</v>
      </c>
      <c r="M32" s="28">
        <v>12</v>
      </c>
      <c r="N32" s="29" t="s">
        <v>156</v>
      </c>
      <c r="O32" s="31">
        <v>0</v>
      </c>
      <c r="P32" s="32">
        <f>R32*3+T32</f>
        <v>9</v>
      </c>
      <c r="Q32" s="32">
        <f>(G32+J32+M32)-(I32+L32+O32)</f>
        <v>28</v>
      </c>
      <c r="R32" s="31">
        <f>COUNTIF(U32:W32,"A")</f>
        <v>3</v>
      </c>
      <c r="S32" s="31">
        <f>COUNTIF(U32:W32,"C")</f>
        <v>0</v>
      </c>
      <c r="T32" s="31">
        <f>COUNTIF(U32:W32,"B")</f>
        <v>0</v>
      </c>
      <c r="U32" s="32" t="str">
        <f>IF(G32="","",IF(G32&gt;I32,"A",IF(G32=I32,"B","C")))</f>
        <v>A</v>
      </c>
      <c r="V32" s="32" t="str">
        <f>IF(J32="","",IF(J32&gt;L32,"A",IF(J32=L32,"B","C")))</f>
        <v>A</v>
      </c>
      <c r="W32" s="33" t="str">
        <f>IF(M32="","",IF(M32&gt;O32,"A",IF(M32=O32,"B","C")))</f>
        <v>A</v>
      </c>
      <c r="X32" s="34">
        <v>1</v>
      </c>
    </row>
    <row r="33" spans="1:24" ht="13.5">
      <c r="A33" s="21">
        <v>2</v>
      </c>
      <c r="B33" s="68" t="s">
        <v>248</v>
      </c>
      <c r="C33" s="69"/>
      <c r="D33" s="35">
        <v>0</v>
      </c>
      <c r="E33" s="12" t="s">
        <v>2</v>
      </c>
      <c r="F33" s="36">
        <v>9</v>
      </c>
      <c r="G33" s="84"/>
      <c r="H33" s="85"/>
      <c r="I33" s="86"/>
      <c r="J33" s="37">
        <v>7</v>
      </c>
      <c r="K33" s="12" t="s">
        <v>2</v>
      </c>
      <c r="L33" s="36">
        <v>5</v>
      </c>
      <c r="M33" s="37">
        <v>2</v>
      </c>
      <c r="N33" s="12" t="s">
        <v>2</v>
      </c>
      <c r="O33" s="27">
        <v>1</v>
      </c>
      <c r="P33" s="38">
        <f>R33*3+T33</f>
        <v>6</v>
      </c>
      <c r="Q33" s="38">
        <f>(D33+J33+M33)-(F33+L33+O33)</f>
        <v>-6</v>
      </c>
      <c r="R33" s="27">
        <f>COUNTIF(U33:W33,"A")</f>
        <v>2</v>
      </c>
      <c r="S33" s="27">
        <f>COUNTIF(U33:W33,"C")</f>
        <v>1</v>
      </c>
      <c r="T33" s="27">
        <f>COUNTIF(U33:W33,"B")</f>
        <v>0</v>
      </c>
      <c r="U33" s="38" t="str">
        <f>IF(D33="","",IF(D33&gt;F33,"A",IF(D33=F33,"B","C")))</f>
        <v>C</v>
      </c>
      <c r="V33" s="38" t="str">
        <f>IF(J33="","",IF(J33&gt;L33,"A",IF(J33=L33,"B","C")))</f>
        <v>A</v>
      </c>
      <c r="W33" s="13" t="str">
        <f>IF(M33="","",IF(M33&gt;O33,"A",IF(M33=O33,"B","C")))</f>
        <v>A</v>
      </c>
      <c r="X33" s="39">
        <v>2</v>
      </c>
    </row>
    <row r="34" spans="1:24" ht="13.5">
      <c r="A34" s="21">
        <v>3</v>
      </c>
      <c r="B34" s="70" t="s">
        <v>249</v>
      </c>
      <c r="C34" s="71"/>
      <c r="D34" s="35">
        <v>0</v>
      </c>
      <c r="E34" s="12" t="s">
        <v>2</v>
      </c>
      <c r="F34" s="36">
        <v>7</v>
      </c>
      <c r="G34" s="37">
        <v>5</v>
      </c>
      <c r="H34" s="12" t="s">
        <v>2</v>
      </c>
      <c r="I34" s="36">
        <v>7</v>
      </c>
      <c r="J34" s="84"/>
      <c r="K34" s="85"/>
      <c r="L34" s="86"/>
      <c r="M34" s="37">
        <v>6</v>
      </c>
      <c r="N34" s="12" t="s">
        <v>2</v>
      </c>
      <c r="O34" s="27">
        <v>3</v>
      </c>
      <c r="P34" s="38">
        <f>R34*3+T34</f>
        <v>3</v>
      </c>
      <c r="Q34" s="38">
        <f>(D34+G34+M34)-(F34+I34+O34)</f>
        <v>-6</v>
      </c>
      <c r="R34" s="27">
        <f>COUNTIF(U34:W34,"A")</f>
        <v>1</v>
      </c>
      <c r="S34" s="27">
        <f>COUNTIF(U34:W34,"C")</f>
        <v>2</v>
      </c>
      <c r="T34" s="27">
        <f>COUNTIF(U34:W34,"B")</f>
        <v>0</v>
      </c>
      <c r="U34" s="38" t="str">
        <f>IF(D34="","",IF(D34&gt;F34,"A",IF(D34=F34,"B","C")))</f>
        <v>C</v>
      </c>
      <c r="V34" s="38" t="str">
        <f>IF(G34="","",IF(G34&gt;I34,"A",IF(G34=I34,"B","C")))</f>
        <v>C</v>
      </c>
      <c r="W34" s="13" t="str">
        <f>IF(M34="","",IF(M34&gt;O34,"A",IF(M34=O34,"B","C")))</f>
        <v>A</v>
      </c>
      <c r="X34" s="39">
        <v>3</v>
      </c>
    </row>
    <row r="35" spans="1:24" ht="14.25" thickBot="1">
      <c r="A35" s="21">
        <v>4</v>
      </c>
      <c r="B35" s="80" t="s">
        <v>250</v>
      </c>
      <c r="C35" s="67"/>
      <c r="D35" s="41">
        <v>0</v>
      </c>
      <c r="E35" s="14" t="s">
        <v>36</v>
      </c>
      <c r="F35" s="42">
        <v>12</v>
      </c>
      <c r="G35" s="43">
        <v>1</v>
      </c>
      <c r="H35" s="14" t="s">
        <v>36</v>
      </c>
      <c r="I35" s="42">
        <v>2</v>
      </c>
      <c r="J35" s="43">
        <v>3</v>
      </c>
      <c r="K35" s="14" t="s">
        <v>36</v>
      </c>
      <c r="L35" s="42">
        <v>6</v>
      </c>
      <c r="M35" s="87"/>
      <c r="N35" s="88"/>
      <c r="O35" s="89"/>
      <c r="P35" s="44">
        <f>R35*3+T35</f>
        <v>0</v>
      </c>
      <c r="Q35" s="44">
        <f>(D35+G35+J35)-(F35+I35+L35)</f>
        <v>-16</v>
      </c>
      <c r="R35" s="40">
        <f>COUNTIF(U35:W35,"A")</f>
        <v>0</v>
      </c>
      <c r="S35" s="40">
        <f>COUNTIF(U35:W35,"C")</f>
        <v>3</v>
      </c>
      <c r="T35" s="40">
        <f>COUNTIF(U35:W35,"B")</f>
        <v>0</v>
      </c>
      <c r="U35" s="44" t="str">
        <f>IF(D35="","",IF(D35&gt;F35,"A",IF(D35=F35,"B","C")))</f>
        <v>C</v>
      </c>
      <c r="V35" s="44" t="str">
        <f>IF(G35="","",IF(G35&gt;I35,"A",IF(G35=I35,"B","C")))</f>
        <v>C</v>
      </c>
      <c r="W35" s="15" t="str">
        <f>IF(J35="","",IF(J35&gt;L35,"A",IF(J35=L35,"B","C")))</f>
        <v>C</v>
      </c>
      <c r="X35" s="45">
        <v>4</v>
      </c>
    </row>
    <row r="36" spans="1:23" ht="13.5">
      <c r="A36" s="18"/>
      <c r="B36" s="7"/>
      <c r="C36" s="7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7"/>
      <c r="W36" s="18"/>
    </row>
    <row r="37" spans="2:3" ht="14.25" thickBot="1">
      <c r="B37" s="18"/>
      <c r="C37" s="18"/>
    </row>
    <row r="38" spans="2:24" ht="14.25" thickBot="1">
      <c r="B38" s="6" t="s">
        <v>251</v>
      </c>
      <c r="C38" s="58" t="s">
        <v>252</v>
      </c>
      <c r="D38" s="109" t="str">
        <f>B39</f>
        <v>相模田名</v>
      </c>
      <c r="E38" s="110"/>
      <c r="F38" s="111"/>
      <c r="G38" s="81" t="str">
        <f>B40</f>
        <v>伊 勢 原</v>
      </c>
      <c r="H38" s="82"/>
      <c r="I38" s="83"/>
      <c r="J38" s="81" t="str">
        <f>B41</f>
        <v>秦野曽屋</v>
      </c>
      <c r="K38" s="82"/>
      <c r="L38" s="83"/>
      <c r="M38" s="81" t="str">
        <f>B42</f>
        <v>城　　山</v>
      </c>
      <c r="N38" s="82"/>
      <c r="O38" s="83"/>
      <c r="P38" s="23" t="s">
        <v>0</v>
      </c>
      <c r="Q38" s="23" t="s">
        <v>3</v>
      </c>
      <c r="R38" s="24" t="s">
        <v>4</v>
      </c>
      <c r="S38" s="24" t="s">
        <v>5</v>
      </c>
      <c r="T38" s="24" t="s">
        <v>6</v>
      </c>
      <c r="U38" s="24"/>
      <c r="V38" s="24"/>
      <c r="W38" s="25"/>
      <c r="X38" s="26" t="s">
        <v>1</v>
      </c>
    </row>
    <row r="39" spans="1:24" ht="14.25" thickTop="1">
      <c r="A39" s="21">
        <v>1</v>
      </c>
      <c r="B39" s="68" t="s">
        <v>253</v>
      </c>
      <c r="C39" s="69"/>
      <c r="D39" s="90"/>
      <c r="E39" s="91"/>
      <c r="F39" s="92"/>
      <c r="G39" s="28">
        <v>14</v>
      </c>
      <c r="H39" s="29" t="s">
        <v>2</v>
      </c>
      <c r="I39" s="30">
        <v>7</v>
      </c>
      <c r="J39" s="28">
        <v>3</v>
      </c>
      <c r="K39" s="29" t="s">
        <v>2</v>
      </c>
      <c r="L39" s="30">
        <v>2</v>
      </c>
      <c r="M39" s="28">
        <v>0</v>
      </c>
      <c r="N39" s="29" t="s">
        <v>2</v>
      </c>
      <c r="O39" s="31">
        <v>3</v>
      </c>
      <c r="P39" s="32">
        <f>R39*3+T39</f>
        <v>6</v>
      </c>
      <c r="Q39" s="32">
        <f>(G39+J39+M39)-(I39+L39+O39)</f>
        <v>5</v>
      </c>
      <c r="R39" s="31">
        <f>COUNTIF(U39:W39,"A")</f>
        <v>2</v>
      </c>
      <c r="S39" s="31">
        <f>COUNTIF(U39:W39,"C")</f>
        <v>1</v>
      </c>
      <c r="T39" s="31">
        <f>COUNTIF(U39:W39,"B")</f>
        <v>0</v>
      </c>
      <c r="U39" s="32" t="str">
        <f>IF(G39="","",IF(G39&gt;I39,"A",IF(G39=I39,"B","C")))</f>
        <v>A</v>
      </c>
      <c r="V39" s="32" t="str">
        <f>IF(J39="","",IF(J39&gt;L39,"A",IF(J39=L39,"B","C")))</f>
        <v>A</v>
      </c>
      <c r="W39" s="33" t="str">
        <f>IF(M39="","",IF(M39&gt;O39,"A",IF(M39=O39,"B","C")))</f>
        <v>C</v>
      </c>
      <c r="X39" s="34">
        <v>2</v>
      </c>
    </row>
    <row r="40" spans="1:24" ht="13.5">
      <c r="A40" s="21">
        <v>2</v>
      </c>
      <c r="B40" s="70" t="s">
        <v>254</v>
      </c>
      <c r="C40" s="71"/>
      <c r="D40" s="35">
        <v>7</v>
      </c>
      <c r="E40" s="12" t="s">
        <v>2</v>
      </c>
      <c r="F40" s="36">
        <v>14</v>
      </c>
      <c r="G40" s="84"/>
      <c r="H40" s="85"/>
      <c r="I40" s="86"/>
      <c r="J40" s="37">
        <v>2</v>
      </c>
      <c r="K40" s="12" t="s">
        <v>2</v>
      </c>
      <c r="L40" s="36">
        <v>0</v>
      </c>
      <c r="M40" s="37">
        <v>4</v>
      </c>
      <c r="N40" s="12" t="s">
        <v>2</v>
      </c>
      <c r="O40" s="27">
        <v>5</v>
      </c>
      <c r="P40" s="38">
        <f>R40*3+T40</f>
        <v>3</v>
      </c>
      <c r="Q40" s="38">
        <f>(D40+J40+M40)-(F40+L40+O40)</f>
        <v>-6</v>
      </c>
      <c r="R40" s="27">
        <f>COUNTIF(U40:W40,"A")</f>
        <v>1</v>
      </c>
      <c r="S40" s="27">
        <f>COUNTIF(U40:W40,"C")</f>
        <v>2</v>
      </c>
      <c r="T40" s="27">
        <f>COUNTIF(U40:W40,"B")</f>
        <v>0</v>
      </c>
      <c r="U40" s="38" t="str">
        <f>IF(D40="","",IF(D40&gt;F40,"A",IF(D40=F40,"B","C")))</f>
        <v>C</v>
      </c>
      <c r="V40" s="38" t="str">
        <f>IF(J40="","",IF(J40&gt;L40,"A",IF(J40=L40,"B","C")))</f>
        <v>A</v>
      </c>
      <c r="W40" s="13" t="str">
        <f>IF(M40="","",IF(M40&gt;O40,"A",IF(M40=O40,"B","C")))</f>
        <v>C</v>
      </c>
      <c r="X40" s="39">
        <v>3</v>
      </c>
    </row>
    <row r="41" spans="1:24" ht="13.5">
      <c r="A41" s="21">
        <v>3</v>
      </c>
      <c r="B41" s="70" t="s">
        <v>255</v>
      </c>
      <c r="C41" s="71"/>
      <c r="D41" s="35">
        <v>2</v>
      </c>
      <c r="E41" s="12" t="s">
        <v>2</v>
      </c>
      <c r="F41" s="36">
        <v>3</v>
      </c>
      <c r="G41" s="37">
        <v>0</v>
      </c>
      <c r="H41" s="12" t="s">
        <v>2</v>
      </c>
      <c r="I41" s="36">
        <v>2</v>
      </c>
      <c r="J41" s="84"/>
      <c r="K41" s="85"/>
      <c r="L41" s="86"/>
      <c r="M41" s="37">
        <v>9</v>
      </c>
      <c r="N41" s="12" t="s">
        <v>2</v>
      </c>
      <c r="O41" s="27">
        <v>4</v>
      </c>
      <c r="P41" s="38">
        <f>R41*3+T41</f>
        <v>3</v>
      </c>
      <c r="Q41" s="38">
        <f>(D41+G41+M41)-(F41+I41+O41)</f>
        <v>2</v>
      </c>
      <c r="R41" s="27">
        <f>COUNTIF(U41:W41,"A")</f>
        <v>1</v>
      </c>
      <c r="S41" s="27">
        <f>COUNTIF(U41:W41,"C")</f>
        <v>2</v>
      </c>
      <c r="T41" s="27">
        <f>COUNTIF(U41:W41,"B")</f>
        <v>0</v>
      </c>
      <c r="U41" s="38" t="str">
        <f>IF(D41="","",IF(D41&gt;F41,"A",IF(D41=F41,"B","C")))</f>
        <v>C</v>
      </c>
      <c r="V41" s="38" t="str">
        <f>IF(G41="","",IF(G41&gt;I41,"A",IF(G41=I41,"B","C")))</f>
        <v>C</v>
      </c>
      <c r="W41" s="13" t="str">
        <f>IF(M41="","",IF(M41&gt;O41,"A",IF(M41=O41,"B","C")))</f>
        <v>A</v>
      </c>
      <c r="X41" s="39">
        <v>4</v>
      </c>
    </row>
    <row r="42" spans="1:24" ht="14.25" thickBot="1">
      <c r="A42" s="21">
        <v>4</v>
      </c>
      <c r="B42" s="72" t="s">
        <v>310</v>
      </c>
      <c r="C42" s="73"/>
      <c r="D42" s="41">
        <v>3</v>
      </c>
      <c r="E42" s="14" t="s">
        <v>36</v>
      </c>
      <c r="F42" s="42">
        <v>0</v>
      </c>
      <c r="G42" s="43">
        <v>5</v>
      </c>
      <c r="H42" s="14" t="s">
        <v>36</v>
      </c>
      <c r="I42" s="42">
        <v>4</v>
      </c>
      <c r="J42" s="43">
        <v>4</v>
      </c>
      <c r="K42" s="14" t="s">
        <v>36</v>
      </c>
      <c r="L42" s="42">
        <v>9</v>
      </c>
      <c r="M42" s="87"/>
      <c r="N42" s="88"/>
      <c r="O42" s="89"/>
      <c r="P42" s="44">
        <f>R42*3+T42</f>
        <v>6</v>
      </c>
      <c r="Q42" s="44">
        <f>(D42+G42+J42)-(F42+I42+L42)</f>
        <v>-1</v>
      </c>
      <c r="R42" s="40">
        <f>COUNTIF(U42:W42,"A")</f>
        <v>2</v>
      </c>
      <c r="S42" s="40">
        <f>COUNTIF(U42:W42,"C")</f>
        <v>1</v>
      </c>
      <c r="T42" s="40">
        <f>COUNTIF(U42:W42,"B")</f>
        <v>0</v>
      </c>
      <c r="U42" s="44" t="str">
        <f>IF(D42="","",IF(D42&gt;F42,"A",IF(D42=F42,"B","C")))</f>
        <v>A</v>
      </c>
      <c r="V42" s="44" t="str">
        <f>IF(G42="","",IF(G42&gt;I42,"A",IF(G42=I42,"B","C")))</f>
        <v>A</v>
      </c>
      <c r="W42" s="15" t="str">
        <f>IF(J42="","",IF(J42&gt;L42,"A",IF(J42=L42,"B","C")))</f>
        <v>C</v>
      </c>
      <c r="X42" s="45">
        <v>1</v>
      </c>
    </row>
    <row r="43" spans="2:24" ht="13.5">
      <c r="B43" s="7"/>
      <c r="C43" s="7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W43" s="22"/>
      <c r="X43" s="22"/>
    </row>
    <row r="44" spans="2:24" ht="14.25" thickBot="1"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W44" s="22"/>
      <c r="X44" s="22"/>
    </row>
    <row r="45" spans="2:24" ht="14.25" thickBot="1">
      <c r="B45" s="6" t="s">
        <v>256</v>
      </c>
      <c r="C45" s="61" t="s">
        <v>29</v>
      </c>
      <c r="D45" s="109" t="str">
        <f>B46</f>
        <v>大 和 東</v>
      </c>
      <c r="E45" s="110"/>
      <c r="F45" s="111"/>
      <c r="G45" s="81" t="str">
        <f>B47</f>
        <v>有　　馬</v>
      </c>
      <c r="H45" s="82"/>
      <c r="I45" s="83"/>
      <c r="J45" s="81" t="str">
        <f>B48</f>
        <v>神奈川総合産業</v>
      </c>
      <c r="K45" s="82"/>
      <c r="L45" s="83"/>
      <c r="M45" s="81" t="str">
        <f>B49</f>
        <v>厚 木 西</v>
      </c>
      <c r="N45" s="82"/>
      <c r="O45" s="83"/>
      <c r="P45" s="23" t="s">
        <v>0</v>
      </c>
      <c r="Q45" s="23" t="s">
        <v>3</v>
      </c>
      <c r="R45" s="24" t="s">
        <v>4</v>
      </c>
      <c r="S45" s="24" t="s">
        <v>5</v>
      </c>
      <c r="T45" s="24" t="s">
        <v>6</v>
      </c>
      <c r="U45" s="24"/>
      <c r="V45" s="24"/>
      <c r="W45" s="25"/>
      <c r="X45" s="26" t="s">
        <v>1</v>
      </c>
    </row>
    <row r="46" spans="1:24" ht="14.25" thickTop="1">
      <c r="A46" s="21">
        <v>1</v>
      </c>
      <c r="B46" s="70" t="s">
        <v>27</v>
      </c>
      <c r="C46" s="71"/>
      <c r="D46" s="90"/>
      <c r="E46" s="91"/>
      <c r="F46" s="92"/>
      <c r="G46" s="28">
        <v>6</v>
      </c>
      <c r="H46" s="29" t="s">
        <v>2</v>
      </c>
      <c r="I46" s="30">
        <v>7</v>
      </c>
      <c r="J46" s="28">
        <v>13</v>
      </c>
      <c r="K46" s="29" t="s">
        <v>2</v>
      </c>
      <c r="L46" s="30">
        <v>3</v>
      </c>
      <c r="M46" s="28">
        <v>3</v>
      </c>
      <c r="N46" s="29" t="s">
        <v>2</v>
      </c>
      <c r="O46" s="31">
        <v>8</v>
      </c>
      <c r="P46" s="32">
        <f>R46*3+T46</f>
        <v>3</v>
      </c>
      <c r="Q46" s="32">
        <f>(G46+J46+M46)-(I46+L46+O46)</f>
        <v>4</v>
      </c>
      <c r="R46" s="31">
        <f>COUNTIF(U46:W46,"A")</f>
        <v>1</v>
      </c>
      <c r="S46" s="31">
        <f>COUNTIF(U46:W46,"C")</f>
        <v>2</v>
      </c>
      <c r="T46" s="31">
        <f>COUNTIF(U46:W46,"B")</f>
        <v>0</v>
      </c>
      <c r="U46" s="32" t="str">
        <f>IF(G46="","",IF(G46&gt;I46,"A",IF(G46=I46,"B","C")))</f>
        <v>C</v>
      </c>
      <c r="V46" s="32" t="str">
        <f>IF(J46="","",IF(J46&gt;L46,"A",IF(J46=L46,"B","C")))</f>
        <v>A</v>
      </c>
      <c r="W46" s="33" t="str">
        <f>IF(M46="","",IF(M46&gt;O46,"A",IF(M46=O46,"B","C")))</f>
        <v>C</v>
      </c>
      <c r="X46" s="34">
        <v>3</v>
      </c>
    </row>
    <row r="47" spans="1:24" ht="13.5">
      <c r="A47" s="21">
        <v>2</v>
      </c>
      <c r="B47" s="68" t="s">
        <v>257</v>
      </c>
      <c r="C47" s="69"/>
      <c r="D47" s="35">
        <v>7</v>
      </c>
      <c r="E47" s="12" t="s">
        <v>104</v>
      </c>
      <c r="F47" s="36">
        <v>6</v>
      </c>
      <c r="G47" s="84"/>
      <c r="H47" s="85"/>
      <c r="I47" s="86"/>
      <c r="J47" s="37">
        <v>6</v>
      </c>
      <c r="K47" s="12" t="s">
        <v>104</v>
      </c>
      <c r="L47" s="36">
        <v>1</v>
      </c>
      <c r="M47" s="37">
        <v>2</v>
      </c>
      <c r="N47" s="12" t="s">
        <v>104</v>
      </c>
      <c r="O47" s="27">
        <v>3</v>
      </c>
      <c r="P47" s="38">
        <f>R47*3+T47</f>
        <v>6</v>
      </c>
      <c r="Q47" s="38">
        <f>(D47+J47+M47)-(F47+L47+O47)</f>
        <v>5</v>
      </c>
      <c r="R47" s="27">
        <f>COUNTIF(U47:W47,"A")</f>
        <v>2</v>
      </c>
      <c r="S47" s="27">
        <f>COUNTIF(U47:W47,"C")</f>
        <v>1</v>
      </c>
      <c r="T47" s="27">
        <f>COUNTIF(U47:W47,"B")</f>
        <v>0</v>
      </c>
      <c r="U47" s="38" t="str">
        <f>IF(D47="","",IF(D47&gt;F47,"A",IF(D47=F47,"B","C")))</f>
        <v>A</v>
      </c>
      <c r="V47" s="38" t="str">
        <f>IF(J47="","",IF(J47&gt;L47,"A",IF(J47=L47,"B","C")))</f>
        <v>A</v>
      </c>
      <c r="W47" s="13" t="str">
        <f>IF(M47="","",IF(M47&gt;O47,"A",IF(M47=O47,"B","C")))</f>
        <v>C</v>
      </c>
      <c r="X47" s="39">
        <v>2</v>
      </c>
    </row>
    <row r="48" spans="1:24" ht="13.5">
      <c r="A48" s="21">
        <v>3</v>
      </c>
      <c r="B48" s="70" t="s">
        <v>258</v>
      </c>
      <c r="C48" s="71"/>
      <c r="D48" s="35">
        <v>3</v>
      </c>
      <c r="E48" s="12" t="s">
        <v>163</v>
      </c>
      <c r="F48" s="36">
        <v>13</v>
      </c>
      <c r="G48" s="37">
        <v>1</v>
      </c>
      <c r="H48" s="12" t="s">
        <v>163</v>
      </c>
      <c r="I48" s="36">
        <v>6</v>
      </c>
      <c r="J48" s="84"/>
      <c r="K48" s="85"/>
      <c r="L48" s="86"/>
      <c r="M48" s="37">
        <v>0</v>
      </c>
      <c r="N48" s="12" t="s">
        <v>163</v>
      </c>
      <c r="O48" s="27">
        <v>2</v>
      </c>
      <c r="P48" s="38">
        <f>R48*3+T48</f>
        <v>0</v>
      </c>
      <c r="Q48" s="38">
        <f>(D48+G48+M48)-(F48+I48+O48)</f>
        <v>-17</v>
      </c>
      <c r="R48" s="27">
        <f>COUNTIF(U48:W48,"A")</f>
        <v>0</v>
      </c>
      <c r="S48" s="27">
        <f>COUNTIF(U48:W48,"C")</f>
        <v>3</v>
      </c>
      <c r="T48" s="27">
        <f>COUNTIF(U48:W48,"B")</f>
        <v>0</v>
      </c>
      <c r="U48" s="38" t="str">
        <f>IF(D48="","",IF(D48&gt;F48,"A",IF(D48=F48,"B","C")))</f>
        <v>C</v>
      </c>
      <c r="V48" s="38" t="str">
        <f>IF(G48="","",IF(G48&gt;I48,"A",IF(G48=I48,"B","C")))</f>
        <v>C</v>
      </c>
      <c r="W48" s="13" t="str">
        <f>IF(M48="","",IF(M48&gt;O48,"A",IF(M48=O48,"B","C")))</f>
        <v>C</v>
      </c>
      <c r="X48" s="39">
        <v>4</v>
      </c>
    </row>
    <row r="49" spans="1:24" ht="14.25" thickBot="1">
      <c r="A49" s="21">
        <v>4</v>
      </c>
      <c r="B49" s="72" t="s">
        <v>259</v>
      </c>
      <c r="C49" s="73"/>
      <c r="D49" s="41">
        <v>8</v>
      </c>
      <c r="E49" s="14" t="s">
        <v>2</v>
      </c>
      <c r="F49" s="42">
        <v>3</v>
      </c>
      <c r="G49" s="43">
        <v>3</v>
      </c>
      <c r="H49" s="14" t="s">
        <v>2</v>
      </c>
      <c r="I49" s="42">
        <v>2</v>
      </c>
      <c r="J49" s="43">
        <v>2</v>
      </c>
      <c r="K49" s="14" t="s">
        <v>2</v>
      </c>
      <c r="L49" s="42">
        <v>0</v>
      </c>
      <c r="M49" s="87"/>
      <c r="N49" s="88"/>
      <c r="O49" s="89"/>
      <c r="P49" s="44">
        <f>R49*3+T49</f>
        <v>9</v>
      </c>
      <c r="Q49" s="44">
        <f>(D49+G49+J49)-(F49+I49+L49)</f>
        <v>8</v>
      </c>
      <c r="R49" s="40">
        <f>COUNTIF(U49:W49,"A")</f>
        <v>3</v>
      </c>
      <c r="S49" s="40">
        <f>COUNTIF(U49:W49,"C")</f>
        <v>0</v>
      </c>
      <c r="T49" s="40">
        <f>COUNTIF(U49:W49,"B")</f>
        <v>0</v>
      </c>
      <c r="U49" s="44" t="str">
        <f>IF(D49="","",IF(D49&gt;F49,"A",IF(D49=F49,"B","C")))</f>
        <v>A</v>
      </c>
      <c r="V49" s="44" t="str">
        <f>IF(G49="","",IF(G49&gt;I49,"A",IF(G49=I49,"B","C")))</f>
        <v>A</v>
      </c>
      <c r="W49" s="15" t="str">
        <f>IF(J49="","",IF(J49&gt;L49,"A",IF(J49=L49,"B","C")))</f>
        <v>A</v>
      </c>
      <c r="X49" s="45">
        <v>1</v>
      </c>
    </row>
    <row r="50" spans="3:24" ht="13.5">
      <c r="C50" s="7"/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W50" s="22"/>
      <c r="X50" s="22"/>
    </row>
    <row r="51" spans="2:24" ht="14.25" thickBot="1"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W51" s="22"/>
      <c r="X51" s="22"/>
    </row>
    <row r="52" spans="2:24" ht="14.25" thickBot="1">
      <c r="B52" s="16" t="s">
        <v>115</v>
      </c>
      <c r="C52" s="58" t="s">
        <v>260</v>
      </c>
      <c r="D52" s="109" t="str">
        <f>B53</f>
        <v>麻 溝 台</v>
      </c>
      <c r="E52" s="110"/>
      <c r="F52" s="111"/>
      <c r="G52" s="81" t="str">
        <f>B54</f>
        <v>相模原中等</v>
      </c>
      <c r="H52" s="82"/>
      <c r="I52" s="83"/>
      <c r="J52" s="81" t="str">
        <f>B55</f>
        <v>上 溝 南</v>
      </c>
      <c r="K52" s="82"/>
      <c r="L52" s="83"/>
      <c r="M52" s="81" t="str">
        <f>B56</f>
        <v>海 老 名</v>
      </c>
      <c r="N52" s="82"/>
      <c r="O52" s="83"/>
      <c r="P52" s="23" t="s">
        <v>0</v>
      </c>
      <c r="Q52" s="23" t="s">
        <v>3</v>
      </c>
      <c r="R52" s="24" t="s">
        <v>4</v>
      </c>
      <c r="S52" s="24" t="s">
        <v>5</v>
      </c>
      <c r="T52" s="24" t="s">
        <v>6</v>
      </c>
      <c r="U52" s="24"/>
      <c r="V52" s="24"/>
      <c r="W52" s="25"/>
      <c r="X52" s="26" t="s">
        <v>1</v>
      </c>
    </row>
    <row r="53" spans="1:24" ht="14.25" thickTop="1">
      <c r="A53" s="21">
        <v>1</v>
      </c>
      <c r="B53" s="68" t="s">
        <v>261</v>
      </c>
      <c r="C53" s="69"/>
      <c r="D53" s="90"/>
      <c r="E53" s="91"/>
      <c r="F53" s="92"/>
      <c r="G53" s="28">
        <v>1</v>
      </c>
      <c r="H53" s="29" t="s">
        <v>2</v>
      </c>
      <c r="I53" s="30">
        <v>4</v>
      </c>
      <c r="J53" s="28">
        <v>10</v>
      </c>
      <c r="K53" s="29" t="s">
        <v>2</v>
      </c>
      <c r="L53" s="30">
        <v>0</v>
      </c>
      <c r="M53" s="28">
        <v>1</v>
      </c>
      <c r="N53" s="29" t="s">
        <v>2</v>
      </c>
      <c r="O53" s="31">
        <v>1</v>
      </c>
      <c r="P53" s="32">
        <f>R53*3+T53</f>
        <v>4</v>
      </c>
      <c r="Q53" s="32">
        <f>(G53+J53+M53)-(I53+L53+O53)</f>
        <v>7</v>
      </c>
      <c r="R53" s="31">
        <f>COUNTIF(U53:W53,"A")</f>
        <v>1</v>
      </c>
      <c r="S53" s="31">
        <f>COUNTIF(U53:W53,"C")</f>
        <v>1</v>
      </c>
      <c r="T53" s="31">
        <f>COUNTIF(U53:W53,"B")</f>
        <v>1</v>
      </c>
      <c r="U53" s="32" t="str">
        <f>IF(G53="","",IF(G53&gt;I53,"A",IF(G53=I53,"B","C")))</f>
        <v>C</v>
      </c>
      <c r="V53" s="32" t="str">
        <f>IF(J53="","",IF(J53&gt;L53,"A",IF(J53=L53,"B","C")))</f>
        <v>A</v>
      </c>
      <c r="W53" s="33" t="str">
        <f>IF(M53="","",IF(M53&gt;O53,"A",IF(M53=O53,"B","C")))</f>
        <v>B</v>
      </c>
      <c r="X53" s="34">
        <v>2</v>
      </c>
    </row>
    <row r="54" spans="1:24" ht="13.5">
      <c r="A54" s="21">
        <v>2</v>
      </c>
      <c r="B54" s="74" t="s">
        <v>262</v>
      </c>
      <c r="C54" s="75"/>
      <c r="D54" s="35">
        <v>4</v>
      </c>
      <c r="E54" s="12" t="s">
        <v>263</v>
      </c>
      <c r="F54" s="36">
        <v>1</v>
      </c>
      <c r="G54" s="84"/>
      <c r="H54" s="85"/>
      <c r="I54" s="86"/>
      <c r="J54" s="37">
        <v>2</v>
      </c>
      <c r="K54" s="12" t="s">
        <v>263</v>
      </c>
      <c r="L54" s="36">
        <v>4</v>
      </c>
      <c r="M54" s="37">
        <v>5</v>
      </c>
      <c r="N54" s="12" t="s">
        <v>263</v>
      </c>
      <c r="O54" s="27">
        <v>3</v>
      </c>
      <c r="P54" s="38">
        <f>R54*3+T54</f>
        <v>6</v>
      </c>
      <c r="Q54" s="38">
        <f>(D54+J54+M54)-(F54+L54+O54)</f>
        <v>3</v>
      </c>
      <c r="R54" s="27">
        <f>COUNTIF(U54:W54,"A")</f>
        <v>2</v>
      </c>
      <c r="S54" s="27">
        <f>COUNTIF(U54:W54,"C")</f>
        <v>1</v>
      </c>
      <c r="T54" s="27">
        <f>COUNTIF(U54:W54,"B")</f>
        <v>0</v>
      </c>
      <c r="U54" s="38" t="str">
        <f>IF(D54="","",IF(D54&gt;F54,"A",IF(D54=F54,"B","C")))</f>
        <v>A</v>
      </c>
      <c r="V54" s="38" t="str">
        <f>IF(J54="","",IF(J54&gt;L54,"A",IF(J54=L54,"B","C")))</f>
        <v>C</v>
      </c>
      <c r="W54" s="13" t="str">
        <f>IF(M54="","",IF(M54&gt;O54,"A",IF(M54=O54,"B","C")))</f>
        <v>A</v>
      </c>
      <c r="X54" s="39">
        <v>1</v>
      </c>
    </row>
    <row r="55" spans="1:24" ht="13.5">
      <c r="A55" s="21">
        <v>3</v>
      </c>
      <c r="B55" s="70" t="s">
        <v>264</v>
      </c>
      <c r="C55" s="71"/>
      <c r="D55" s="35">
        <v>0</v>
      </c>
      <c r="E55" s="12" t="s">
        <v>265</v>
      </c>
      <c r="F55" s="36">
        <v>10</v>
      </c>
      <c r="G55" s="37">
        <v>4</v>
      </c>
      <c r="H55" s="12" t="s">
        <v>265</v>
      </c>
      <c r="I55" s="36">
        <v>2</v>
      </c>
      <c r="J55" s="84"/>
      <c r="K55" s="85"/>
      <c r="L55" s="86"/>
      <c r="M55" s="37">
        <v>1</v>
      </c>
      <c r="N55" s="12" t="s">
        <v>265</v>
      </c>
      <c r="O55" s="27">
        <v>3</v>
      </c>
      <c r="P55" s="38">
        <f>R55*3+T55</f>
        <v>3</v>
      </c>
      <c r="Q55" s="38">
        <f>(D55+G55+M55)-(F55+I55+O55)</f>
        <v>-10</v>
      </c>
      <c r="R55" s="27">
        <f>COUNTIF(U55:W55,"A")</f>
        <v>1</v>
      </c>
      <c r="S55" s="27">
        <f>COUNTIF(U55:W55,"C")</f>
        <v>2</v>
      </c>
      <c r="T55" s="27">
        <f>COUNTIF(U55:W55,"B")</f>
        <v>0</v>
      </c>
      <c r="U55" s="38" t="str">
        <f>IF(D55="","",IF(D55&gt;F55,"A",IF(D55=F55,"B","C")))</f>
        <v>C</v>
      </c>
      <c r="V55" s="38" t="str">
        <f>IF(G55="","",IF(G55&gt;I55,"A",IF(G55=I55,"B","C")))</f>
        <v>A</v>
      </c>
      <c r="W55" s="13" t="str">
        <f>IF(M55="","",IF(M55&gt;O55,"A",IF(M55=O55,"B","C")))</f>
        <v>C</v>
      </c>
      <c r="X55" s="39">
        <v>4</v>
      </c>
    </row>
    <row r="56" spans="1:24" ht="14.25" thickBot="1">
      <c r="A56" s="21">
        <v>4</v>
      </c>
      <c r="B56" s="80" t="s">
        <v>266</v>
      </c>
      <c r="C56" s="67"/>
      <c r="D56" s="41">
        <v>1</v>
      </c>
      <c r="E56" s="14" t="s">
        <v>2</v>
      </c>
      <c r="F56" s="42">
        <v>1</v>
      </c>
      <c r="G56" s="43">
        <v>3</v>
      </c>
      <c r="H56" s="14" t="s">
        <v>2</v>
      </c>
      <c r="I56" s="42">
        <v>5</v>
      </c>
      <c r="J56" s="43">
        <v>3</v>
      </c>
      <c r="K56" s="14" t="s">
        <v>2</v>
      </c>
      <c r="L56" s="42">
        <v>1</v>
      </c>
      <c r="M56" s="87"/>
      <c r="N56" s="88"/>
      <c r="O56" s="89"/>
      <c r="P56" s="44">
        <f>R56*3+T56</f>
        <v>4</v>
      </c>
      <c r="Q56" s="44">
        <f>(D56+G56+J56)-(F56+I56+L56)</f>
        <v>0</v>
      </c>
      <c r="R56" s="40">
        <f>COUNTIF(U56:W56,"A")</f>
        <v>1</v>
      </c>
      <c r="S56" s="40">
        <f>COUNTIF(U56:W56,"C")</f>
        <v>1</v>
      </c>
      <c r="T56" s="40">
        <f>COUNTIF(U56:W56,"B")</f>
        <v>1</v>
      </c>
      <c r="U56" s="44" t="str">
        <f>IF(D56="","",IF(D56&gt;F56,"A",IF(D56=F56,"B","C")))</f>
        <v>B</v>
      </c>
      <c r="V56" s="44" t="str">
        <f>IF(G56="","",IF(G56&gt;I56,"A",IF(G56=I56,"B","C")))</f>
        <v>C</v>
      </c>
      <c r="W56" s="15" t="str">
        <f>IF(J56="","",IF(J56&gt;L56,"A",IF(J56=L56,"B","C")))</f>
        <v>A</v>
      </c>
      <c r="X56" s="45">
        <v>3</v>
      </c>
    </row>
    <row r="57" spans="2:24" ht="13.5">
      <c r="B57" s="7"/>
      <c r="C57" s="7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W57" s="22"/>
      <c r="X57" s="22"/>
    </row>
    <row r="58" spans="2:24" ht="14.25" thickBot="1"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W58" s="22"/>
      <c r="X58" s="22"/>
    </row>
    <row r="59" spans="2:24" ht="14.25" thickBot="1">
      <c r="B59" s="16" t="s">
        <v>267</v>
      </c>
      <c r="C59" s="58" t="s">
        <v>268</v>
      </c>
      <c r="D59" s="81" t="str">
        <f>B60</f>
        <v>中央農業</v>
      </c>
      <c r="E59" s="82"/>
      <c r="F59" s="83"/>
      <c r="G59" s="81" t="str">
        <f>B61</f>
        <v>相　　原</v>
      </c>
      <c r="H59" s="82"/>
      <c r="I59" s="83"/>
      <c r="J59" s="81" t="str">
        <f>B62</f>
        <v>柏木学園</v>
      </c>
      <c r="K59" s="82"/>
      <c r="L59" s="83"/>
      <c r="M59" s="98"/>
      <c r="N59" s="99"/>
      <c r="O59" s="100"/>
      <c r="P59" s="23" t="s">
        <v>0</v>
      </c>
      <c r="Q59" s="23" t="s">
        <v>3</v>
      </c>
      <c r="R59" s="24" t="s">
        <v>4</v>
      </c>
      <c r="S59" s="24" t="s">
        <v>5</v>
      </c>
      <c r="T59" s="24" t="s">
        <v>6</v>
      </c>
      <c r="U59" s="24"/>
      <c r="V59" s="24"/>
      <c r="W59" s="25"/>
      <c r="X59" s="26" t="s">
        <v>1</v>
      </c>
    </row>
    <row r="60" spans="1:24" ht="14.25" thickTop="1">
      <c r="A60" s="21">
        <v>1</v>
      </c>
      <c r="B60" s="117" t="s">
        <v>269</v>
      </c>
      <c r="C60" s="118"/>
      <c r="D60" s="90"/>
      <c r="E60" s="91"/>
      <c r="F60" s="92"/>
      <c r="G60" s="28">
        <v>0</v>
      </c>
      <c r="H60" s="29" t="s">
        <v>164</v>
      </c>
      <c r="I60" s="30">
        <v>1</v>
      </c>
      <c r="J60" s="28">
        <v>7</v>
      </c>
      <c r="K60" s="29" t="s">
        <v>164</v>
      </c>
      <c r="L60" s="30">
        <v>0</v>
      </c>
      <c r="M60" s="49"/>
      <c r="N60" s="47"/>
      <c r="O60" s="48"/>
      <c r="P60" s="32">
        <f>R60*3+T60</f>
        <v>3</v>
      </c>
      <c r="Q60" s="32">
        <f>(G60+J60+M60)-(I60+L60+O60)</f>
        <v>6</v>
      </c>
      <c r="R60" s="31">
        <f>COUNTIF(U60:W60,"A")</f>
        <v>1</v>
      </c>
      <c r="S60" s="31">
        <f>COUNTIF(U60:W60,"C")</f>
        <v>1</v>
      </c>
      <c r="T60" s="31">
        <f>COUNTIF(U60:W60,"B")</f>
        <v>0</v>
      </c>
      <c r="U60" s="32" t="str">
        <f>IF(G60="","",IF(G60&gt;I60,"A",IF(G60=I60,"B","C")))</f>
        <v>C</v>
      </c>
      <c r="V60" s="32" t="str">
        <f>IF(J60="","",IF(J60&gt;L60,"A",IF(J60=L60,"B","C")))</f>
        <v>A</v>
      </c>
      <c r="W60" s="33">
        <f>IF(M60="","",IF(M60&gt;O60,"A",IF(M60=O60,"B","C")))</f>
      </c>
      <c r="X60" s="34">
        <v>2</v>
      </c>
    </row>
    <row r="61" spans="1:24" ht="13.5">
      <c r="A61" s="21">
        <v>2</v>
      </c>
      <c r="B61" s="74" t="s">
        <v>270</v>
      </c>
      <c r="C61" s="75"/>
      <c r="D61" s="35">
        <v>1</v>
      </c>
      <c r="E61" s="12" t="s">
        <v>104</v>
      </c>
      <c r="F61" s="36">
        <v>0</v>
      </c>
      <c r="G61" s="84"/>
      <c r="H61" s="85"/>
      <c r="I61" s="86"/>
      <c r="J61" s="37">
        <v>8</v>
      </c>
      <c r="K61" s="12" t="s">
        <v>104</v>
      </c>
      <c r="L61" s="36">
        <v>1</v>
      </c>
      <c r="M61" s="49"/>
      <c r="N61" s="47"/>
      <c r="O61" s="48"/>
      <c r="P61" s="38">
        <f>R61*3+T61</f>
        <v>6</v>
      </c>
      <c r="Q61" s="38">
        <f>(D61+J61+M61)-(F61+L61+O61)</f>
        <v>8</v>
      </c>
      <c r="R61" s="27">
        <f>COUNTIF(U61:W61,"A")</f>
        <v>2</v>
      </c>
      <c r="S61" s="27">
        <f>COUNTIF(U61:W61,"C")</f>
        <v>0</v>
      </c>
      <c r="T61" s="27">
        <f>COUNTIF(U61:W61,"B")</f>
        <v>0</v>
      </c>
      <c r="U61" s="38" t="str">
        <f>IF(D61="","",IF(D61&gt;F61,"A",IF(D61=F61,"B","C")))</f>
        <v>A</v>
      </c>
      <c r="V61" s="38" t="str">
        <f>IF(J61="","",IF(J61&gt;L61,"A",IF(J61=L61,"B","C")))</f>
        <v>A</v>
      </c>
      <c r="W61" s="13">
        <f>IF(M61="","",IF(M61&gt;O61,"A",IF(M61=O61,"B","C")))</f>
      </c>
      <c r="X61" s="39">
        <v>1</v>
      </c>
    </row>
    <row r="62" spans="1:24" ht="14.25" thickBot="1">
      <c r="A62" s="21">
        <v>3</v>
      </c>
      <c r="B62" s="80" t="s">
        <v>25</v>
      </c>
      <c r="C62" s="67"/>
      <c r="D62" s="41">
        <v>0</v>
      </c>
      <c r="E62" s="14" t="s">
        <v>152</v>
      </c>
      <c r="F62" s="42">
        <v>7</v>
      </c>
      <c r="G62" s="43">
        <v>1</v>
      </c>
      <c r="H62" s="14" t="s">
        <v>152</v>
      </c>
      <c r="I62" s="42">
        <v>8</v>
      </c>
      <c r="J62" s="87"/>
      <c r="K62" s="88"/>
      <c r="L62" s="101"/>
      <c r="M62" s="49"/>
      <c r="N62" s="47"/>
      <c r="O62" s="48"/>
      <c r="P62" s="44">
        <f>R62*3+T62</f>
        <v>0</v>
      </c>
      <c r="Q62" s="44">
        <f>(D62+G62+M62)-(F62+I62+O62)</f>
        <v>-14</v>
      </c>
      <c r="R62" s="40">
        <f>COUNTIF(U62:W62,"A")</f>
        <v>0</v>
      </c>
      <c r="S62" s="40">
        <f>COUNTIF(U62:W62,"C")</f>
        <v>2</v>
      </c>
      <c r="T62" s="40">
        <f>COUNTIF(U62:W62,"B")</f>
        <v>0</v>
      </c>
      <c r="U62" s="44" t="str">
        <f>IF(D62="","",IF(D62&gt;F62,"A",IF(D62=F62,"B","C")))</f>
        <v>C</v>
      </c>
      <c r="V62" s="44" t="str">
        <f>IF(G62="","",IF(G62&gt;I62,"A",IF(G62=I62,"B","C")))</f>
        <v>C</v>
      </c>
      <c r="W62" s="15">
        <f>IF(M62="","",IF(M62&gt;O62,"A",IF(M62=O62,"B","C")))</f>
      </c>
      <c r="X62" s="45">
        <v>3</v>
      </c>
    </row>
    <row r="63" spans="2:24" ht="13.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1"/>
    </row>
    <row r="64" spans="2:24" ht="13.5">
      <c r="B64" s="7"/>
      <c r="C64" s="22" t="s">
        <v>316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20"/>
      <c r="R64" s="20"/>
      <c r="S64" s="20"/>
      <c r="T64" s="20"/>
      <c r="U64" s="20"/>
      <c r="W64" s="22"/>
      <c r="X64" s="22"/>
    </row>
    <row r="65" spans="2:24" ht="14.25" thickBot="1">
      <c r="B65" s="7"/>
      <c r="C65" s="7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W65" s="22"/>
      <c r="X65" s="22"/>
    </row>
    <row r="66" spans="1:24" ht="14.25" thickBot="1">
      <c r="A66" s="18"/>
      <c r="B66" s="16" t="s">
        <v>271</v>
      </c>
      <c r="C66" s="58" t="s">
        <v>268</v>
      </c>
      <c r="D66" s="81" t="str">
        <f>B67</f>
        <v>綾 瀬 西</v>
      </c>
      <c r="E66" s="82"/>
      <c r="F66" s="83"/>
      <c r="G66" s="81" t="str">
        <f>B68</f>
        <v>伊 志 田</v>
      </c>
      <c r="H66" s="82"/>
      <c r="I66" s="83"/>
      <c r="J66" s="81" t="str">
        <f>B69</f>
        <v>上 鶴 間</v>
      </c>
      <c r="K66" s="82"/>
      <c r="L66" s="83"/>
      <c r="M66" s="98"/>
      <c r="N66" s="99"/>
      <c r="O66" s="100"/>
      <c r="P66" s="23" t="s">
        <v>0</v>
      </c>
      <c r="Q66" s="23" t="s">
        <v>3</v>
      </c>
      <c r="R66" s="24" t="s">
        <v>4</v>
      </c>
      <c r="S66" s="24" t="s">
        <v>5</v>
      </c>
      <c r="T66" s="24" t="s">
        <v>6</v>
      </c>
      <c r="U66" s="24"/>
      <c r="V66" s="24"/>
      <c r="W66" s="25"/>
      <c r="X66" s="26" t="s">
        <v>1</v>
      </c>
    </row>
    <row r="67" spans="1:24" ht="14.25" thickTop="1">
      <c r="A67" s="18">
        <v>1</v>
      </c>
      <c r="B67" s="117" t="s">
        <v>272</v>
      </c>
      <c r="C67" s="118"/>
      <c r="D67" s="90"/>
      <c r="E67" s="91"/>
      <c r="F67" s="92"/>
      <c r="G67" s="28">
        <v>2</v>
      </c>
      <c r="H67" s="29" t="s">
        <v>2</v>
      </c>
      <c r="I67" s="30">
        <v>4</v>
      </c>
      <c r="J67" s="28">
        <v>5</v>
      </c>
      <c r="K67" s="29" t="s">
        <v>2</v>
      </c>
      <c r="L67" s="30">
        <v>14</v>
      </c>
      <c r="M67" s="49"/>
      <c r="N67" s="47"/>
      <c r="O67" s="48"/>
      <c r="P67" s="32">
        <f>R67*3+T67</f>
        <v>0</v>
      </c>
      <c r="Q67" s="32">
        <f>(G67+J67+M67)-(I67+L67+O67)</f>
        <v>-11</v>
      </c>
      <c r="R67" s="31">
        <f>COUNTIF(U67:W67,"A")</f>
        <v>0</v>
      </c>
      <c r="S67" s="31">
        <f>COUNTIF(U67:W67,"C")</f>
        <v>2</v>
      </c>
      <c r="T67" s="31">
        <f>COUNTIF(U67:W67,"B")</f>
        <v>0</v>
      </c>
      <c r="U67" s="32" t="str">
        <f>IF(G67="","",IF(G67&gt;I67,"A",IF(G67=I67,"B","C")))</f>
        <v>C</v>
      </c>
      <c r="V67" s="32" t="str">
        <f>IF(J67="","",IF(J67&gt;L67,"A",IF(J67=L67,"B","C")))</f>
        <v>C</v>
      </c>
      <c r="W67" s="33">
        <f>IF(M67="","",IF(M67&gt;O67,"A",IF(M67=O67,"B","C")))</f>
      </c>
      <c r="X67" s="34">
        <v>3</v>
      </c>
    </row>
    <row r="68" spans="1:24" ht="13.5">
      <c r="A68" s="18">
        <v>2</v>
      </c>
      <c r="B68" s="74" t="s">
        <v>273</v>
      </c>
      <c r="C68" s="75"/>
      <c r="D68" s="35">
        <v>4</v>
      </c>
      <c r="E68" s="12" t="s">
        <v>274</v>
      </c>
      <c r="F68" s="36">
        <v>2</v>
      </c>
      <c r="G68" s="84"/>
      <c r="H68" s="85"/>
      <c r="I68" s="86"/>
      <c r="J68" s="37">
        <v>12</v>
      </c>
      <c r="K68" s="12" t="s">
        <v>274</v>
      </c>
      <c r="L68" s="36">
        <v>1</v>
      </c>
      <c r="M68" s="49"/>
      <c r="N68" s="47"/>
      <c r="O68" s="48"/>
      <c r="P68" s="38">
        <f>R68*3+T68</f>
        <v>6</v>
      </c>
      <c r="Q68" s="38">
        <f>(D68+J68+M68)-(F68+L68+O68)</f>
        <v>13</v>
      </c>
      <c r="R68" s="27">
        <f>COUNTIF(U68:W68,"A")</f>
        <v>2</v>
      </c>
      <c r="S68" s="27">
        <f>COUNTIF(U68:W68,"C")</f>
        <v>0</v>
      </c>
      <c r="T68" s="27">
        <f>COUNTIF(U68:W68,"B")</f>
        <v>0</v>
      </c>
      <c r="U68" s="38" t="str">
        <f>IF(D68="","",IF(D68&gt;F68,"A",IF(D68=F68,"B","C")))</f>
        <v>A</v>
      </c>
      <c r="V68" s="38" t="str">
        <f>IF(J68="","",IF(J68&gt;L68,"A",IF(J68=L68,"B","C")))</f>
        <v>A</v>
      </c>
      <c r="W68" s="13">
        <f>IF(M68="","",IF(M68&gt;O68,"A",IF(M68=O68,"B","C")))</f>
      </c>
      <c r="X68" s="39">
        <v>1</v>
      </c>
    </row>
    <row r="69" spans="1:24" ht="14.25" thickBot="1">
      <c r="A69" s="18">
        <v>3</v>
      </c>
      <c r="B69" s="76" t="s">
        <v>275</v>
      </c>
      <c r="C69" s="77"/>
      <c r="D69" s="41">
        <v>1</v>
      </c>
      <c r="E69" s="14" t="s">
        <v>148</v>
      </c>
      <c r="F69" s="42">
        <v>12</v>
      </c>
      <c r="G69" s="43">
        <v>14</v>
      </c>
      <c r="H69" s="14" t="s">
        <v>148</v>
      </c>
      <c r="I69" s="42">
        <v>5</v>
      </c>
      <c r="J69" s="87"/>
      <c r="K69" s="88"/>
      <c r="L69" s="101"/>
      <c r="M69" s="49"/>
      <c r="N69" s="47"/>
      <c r="O69" s="48"/>
      <c r="P69" s="44">
        <f>R69*3+T69</f>
        <v>3</v>
      </c>
      <c r="Q69" s="44">
        <f>(D69+G69+M69)-(F69+I69+O69)</f>
        <v>-2</v>
      </c>
      <c r="R69" s="40">
        <f>COUNTIF(U69:W69,"A")</f>
        <v>1</v>
      </c>
      <c r="S69" s="40">
        <f>COUNTIF(U69:W69,"C")</f>
        <v>1</v>
      </c>
      <c r="T69" s="40">
        <f>COUNTIF(U69:W69,"B")</f>
        <v>0</v>
      </c>
      <c r="U69" s="44" t="str">
        <f>IF(D69="","",IF(D69&gt;F69,"A",IF(D69=F69,"B","C")))</f>
        <v>C</v>
      </c>
      <c r="V69" s="44" t="str">
        <f>IF(G69="","",IF(G69&gt;I69,"A",IF(G69=I69,"B","C")))</f>
        <v>A</v>
      </c>
      <c r="W69" s="15">
        <f>IF(M69="","",IF(M69&gt;O69,"A",IF(M69=O69,"B","C")))</f>
      </c>
      <c r="X69" s="45">
        <v>2</v>
      </c>
    </row>
    <row r="70" spans="2:23" ht="13.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W70" s="46"/>
    </row>
    <row r="71" ht="14.25" thickBot="1"/>
    <row r="72" spans="2:24" ht="14.25" thickBot="1">
      <c r="B72" s="16" t="s">
        <v>276</v>
      </c>
      <c r="C72" s="58" t="s">
        <v>277</v>
      </c>
      <c r="D72" s="81" t="str">
        <f>B73</f>
        <v>座　　間</v>
      </c>
      <c r="E72" s="82"/>
      <c r="F72" s="83"/>
      <c r="G72" s="81" t="str">
        <f>B74</f>
        <v>上　　溝</v>
      </c>
      <c r="H72" s="82"/>
      <c r="I72" s="83"/>
      <c r="J72" s="81" t="str">
        <f>B75</f>
        <v>県相模原</v>
      </c>
      <c r="K72" s="82"/>
      <c r="L72" s="83"/>
      <c r="M72" s="98"/>
      <c r="N72" s="99"/>
      <c r="O72" s="100"/>
      <c r="P72" s="23" t="s">
        <v>0</v>
      </c>
      <c r="Q72" s="23" t="s">
        <v>3</v>
      </c>
      <c r="R72" s="24" t="s">
        <v>4</v>
      </c>
      <c r="S72" s="24" t="s">
        <v>5</v>
      </c>
      <c r="T72" s="24" t="s">
        <v>6</v>
      </c>
      <c r="U72" s="24"/>
      <c r="V72" s="24"/>
      <c r="W72" s="25"/>
      <c r="X72" s="26" t="s">
        <v>1</v>
      </c>
    </row>
    <row r="73" spans="1:24" ht="14.25" thickTop="1">
      <c r="A73" s="18">
        <v>1</v>
      </c>
      <c r="B73" s="117" t="s">
        <v>278</v>
      </c>
      <c r="C73" s="118"/>
      <c r="D73" s="90"/>
      <c r="E73" s="91"/>
      <c r="F73" s="92"/>
      <c r="G73" s="28">
        <v>6</v>
      </c>
      <c r="H73" s="29" t="s">
        <v>104</v>
      </c>
      <c r="I73" s="30">
        <v>2</v>
      </c>
      <c r="J73" s="28">
        <v>2</v>
      </c>
      <c r="K73" s="29" t="s">
        <v>104</v>
      </c>
      <c r="L73" s="30">
        <v>4</v>
      </c>
      <c r="M73" s="49"/>
      <c r="N73" s="47"/>
      <c r="O73" s="48"/>
      <c r="P73" s="32">
        <f>R73*3+T73</f>
        <v>3</v>
      </c>
      <c r="Q73" s="32">
        <f>(G73+J73+M73)-(I73+L73+O73)</f>
        <v>2</v>
      </c>
      <c r="R73" s="31">
        <f>COUNTIF(U73:W73,"A")</f>
        <v>1</v>
      </c>
      <c r="S73" s="31">
        <f>COUNTIF(U73:W73,"C")</f>
        <v>1</v>
      </c>
      <c r="T73" s="31">
        <f>COUNTIF(U73:W73,"B")</f>
        <v>0</v>
      </c>
      <c r="U73" s="32" t="str">
        <f>IF(G73="","",IF(G73&gt;I73,"A",IF(G73=I73,"B","C")))</f>
        <v>A</v>
      </c>
      <c r="V73" s="32" t="str">
        <f>IF(J73="","",IF(J73&gt;L73,"A",IF(J73=L73,"B","C")))</f>
        <v>C</v>
      </c>
      <c r="W73" s="33">
        <f>IF(M73="","",IF(M73&gt;O73,"A",IF(M73=O73,"B","C")))</f>
      </c>
      <c r="X73" s="34">
        <v>2</v>
      </c>
    </row>
    <row r="74" spans="1:24" ht="13.5">
      <c r="A74" s="18">
        <v>2</v>
      </c>
      <c r="B74" s="70" t="s">
        <v>279</v>
      </c>
      <c r="C74" s="71"/>
      <c r="D74" s="35">
        <v>2</v>
      </c>
      <c r="E74" s="12" t="s">
        <v>104</v>
      </c>
      <c r="F74" s="36">
        <v>6</v>
      </c>
      <c r="G74" s="84"/>
      <c r="H74" s="85"/>
      <c r="I74" s="86"/>
      <c r="J74" s="37">
        <v>1</v>
      </c>
      <c r="K74" s="12" t="s">
        <v>104</v>
      </c>
      <c r="L74" s="36">
        <v>4</v>
      </c>
      <c r="M74" s="49"/>
      <c r="N74" s="47"/>
      <c r="O74" s="48"/>
      <c r="P74" s="38">
        <f>R74*3+T74</f>
        <v>0</v>
      </c>
      <c r="Q74" s="38">
        <f>(D74+J74+M74)-(F74+L74+O74)</f>
        <v>-7</v>
      </c>
      <c r="R74" s="27">
        <f>COUNTIF(U74:W74,"A")</f>
        <v>0</v>
      </c>
      <c r="S74" s="27">
        <f>COUNTIF(U74:W74,"C")</f>
        <v>2</v>
      </c>
      <c r="T74" s="27">
        <f>COUNTIF(U74:W74,"B")</f>
        <v>0</v>
      </c>
      <c r="U74" s="38" t="str">
        <f>IF(D74="","",IF(D74&gt;F74,"A",IF(D74=F74,"B","C")))</f>
        <v>C</v>
      </c>
      <c r="V74" s="38" t="str">
        <f>IF(J74="","",IF(J74&gt;L74,"A",IF(J74=L74,"B","C")))</f>
        <v>C</v>
      </c>
      <c r="W74" s="13">
        <f>IF(M74="","",IF(M74&gt;O74,"A",IF(M74=O74,"B","C")))</f>
      </c>
      <c r="X74" s="39">
        <v>3</v>
      </c>
    </row>
    <row r="75" spans="1:24" ht="14.25" thickBot="1">
      <c r="A75" s="18">
        <v>3</v>
      </c>
      <c r="B75" s="72" t="s">
        <v>314</v>
      </c>
      <c r="C75" s="73"/>
      <c r="D75" s="41">
        <v>4</v>
      </c>
      <c r="E75" s="14" t="s">
        <v>2</v>
      </c>
      <c r="F75" s="42">
        <v>2</v>
      </c>
      <c r="G75" s="43">
        <v>4</v>
      </c>
      <c r="H75" s="14" t="s">
        <v>2</v>
      </c>
      <c r="I75" s="42">
        <v>1</v>
      </c>
      <c r="J75" s="87"/>
      <c r="K75" s="88"/>
      <c r="L75" s="101"/>
      <c r="M75" s="49"/>
      <c r="N75" s="47"/>
      <c r="O75" s="48"/>
      <c r="P75" s="44">
        <f>R75*3+T75</f>
        <v>6</v>
      </c>
      <c r="Q75" s="44">
        <f>(D75+G75+M75)-(F75+I75+O75)</f>
        <v>5</v>
      </c>
      <c r="R75" s="40">
        <f>COUNTIF(U75:W75,"A")</f>
        <v>2</v>
      </c>
      <c r="S75" s="40">
        <f>COUNTIF(U75:W75,"C")</f>
        <v>0</v>
      </c>
      <c r="T75" s="40">
        <f>COUNTIF(U75:W75,"B")</f>
        <v>0</v>
      </c>
      <c r="U75" s="44" t="str">
        <f>IF(D75="","",IF(D75&gt;F75,"A",IF(D75=F75,"B","C")))</f>
        <v>A</v>
      </c>
      <c r="V75" s="44" t="str">
        <f>IF(G75="","",IF(G75&gt;I75,"A",IF(G75=I75,"B","C")))</f>
        <v>A</v>
      </c>
      <c r="W75" s="15">
        <f>IF(M75="","",IF(M75&gt;O75,"A",IF(M75=O75,"B","C")))</f>
      </c>
      <c r="X75" s="45">
        <v>1</v>
      </c>
    </row>
  </sheetData>
  <sheetProtection/>
  <mergeCells count="126">
    <mergeCell ref="G74:I74"/>
    <mergeCell ref="G61:I61"/>
    <mergeCell ref="J62:L62"/>
    <mergeCell ref="M59:O59"/>
    <mergeCell ref="D72:F72"/>
    <mergeCell ref="G72:I72"/>
    <mergeCell ref="J72:L72"/>
    <mergeCell ref="D73:F73"/>
    <mergeCell ref="D67:F67"/>
    <mergeCell ref="M66:O66"/>
    <mergeCell ref="D53:F53"/>
    <mergeCell ref="G54:I54"/>
    <mergeCell ref="J55:L55"/>
    <mergeCell ref="M56:O56"/>
    <mergeCell ref="D60:F60"/>
    <mergeCell ref="D66:F66"/>
    <mergeCell ref="G66:I66"/>
    <mergeCell ref="J66:L66"/>
    <mergeCell ref="D59:F59"/>
    <mergeCell ref="G59:I59"/>
    <mergeCell ref="J59:L59"/>
    <mergeCell ref="D46:F46"/>
    <mergeCell ref="G47:I47"/>
    <mergeCell ref="J48:L48"/>
    <mergeCell ref="M49:O49"/>
    <mergeCell ref="D52:F52"/>
    <mergeCell ref="G52:I52"/>
    <mergeCell ref="J52:L52"/>
    <mergeCell ref="M52:O52"/>
    <mergeCell ref="D39:F39"/>
    <mergeCell ref="G40:I40"/>
    <mergeCell ref="J41:L41"/>
    <mergeCell ref="M42:O42"/>
    <mergeCell ref="D45:F45"/>
    <mergeCell ref="G45:I45"/>
    <mergeCell ref="J45:L45"/>
    <mergeCell ref="M45:O45"/>
    <mergeCell ref="D32:F32"/>
    <mergeCell ref="G33:I33"/>
    <mergeCell ref="J34:L34"/>
    <mergeCell ref="M35:O35"/>
    <mergeCell ref="D38:F38"/>
    <mergeCell ref="G38:I38"/>
    <mergeCell ref="J38:L38"/>
    <mergeCell ref="M38:O38"/>
    <mergeCell ref="D25:F25"/>
    <mergeCell ref="G26:I26"/>
    <mergeCell ref="J27:L27"/>
    <mergeCell ref="M28:O28"/>
    <mergeCell ref="D31:F31"/>
    <mergeCell ref="G31:I31"/>
    <mergeCell ref="J31:L31"/>
    <mergeCell ref="M31:O31"/>
    <mergeCell ref="G17:I17"/>
    <mergeCell ref="J17:L17"/>
    <mergeCell ref="M17:O17"/>
    <mergeCell ref="D24:F24"/>
    <mergeCell ref="G24:I24"/>
    <mergeCell ref="J24:L24"/>
    <mergeCell ref="M24:O24"/>
    <mergeCell ref="D18:F18"/>
    <mergeCell ref="D17:F17"/>
    <mergeCell ref="J75:L75"/>
    <mergeCell ref="M10:O10"/>
    <mergeCell ref="M14:O14"/>
    <mergeCell ref="G19:I19"/>
    <mergeCell ref="J20:L20"/>
    <mergeCell ref="M21:O21"/>
    <mergeCell ref="G68:I68"/>
    <mergeCell ref="J69:L69"/>
    <mergeCell ref="M72:O72"/>
    <mergeCell ref="G12:I12"/>
    <mergeCell ref="M7:O7"/>
    <mergeCell ref="D3:F3"/>
    <mergeCell ref="G3:I3"/>
    <mergeCell ref="J3:L3"/>
    <mergeCell ref="M3:O3"/>
    <mergeCell ref="D4:F4"/>
    <mergeCell ref="G5:I5"/>
    <mergeCell ref="J6:L6"/>
    <mergeCell ref="D11:F11"/>
    <mergeCell ref="J13:L13"/>
    <mergeCell ref="D10:F10"/>
    <mergeCell ref="G10:I10"/>
    <mergeCell ref="J10:L10"/>
    <mergeCell ref="B4:C4"/>
    <mergeCell ref="B5:C5"/>
    <mergeCell ref="B6:C6"/>
    <mergeCell ref="B7:C7"/>
    <mergeCell ref="B11:C11"/>
    <mergeCell ref="B12:C12"/>
    <mergeCell ref="B13:C13"/>
    <mergeCell ref="B14:C14"/>
    <mergeCell ref="B18:C18"/>
    <mergeCell ref="B19:C19"/>
    <mergeCell ref="B20:C20"/>
    <mergeCell ref="B21:C21"/>
    <mergeCell ref="B25:C25"/>
    <mergeCell ref="B26:C26"/>
    <mergeCell ref="B27:C27"/>
    <mergeCell ref="B28:C28"/>
    <mergeCell ref="B32:C32"/>
    <mergeCell ref="B33:C33"/>
    <mergeCell ref="B34:C34"/>
    <mergeCell ref="B35:C35"/>
    <mergeCell ref="B39:C39"/>
    <mergeCell ref="B40:C40"/>
    <mergeCell ref="B41:C41"/>
    <mergeCell ref="B42:C42"/>
    <mergeCell ref="B46:C46"/>
    <mergeCell ref="B47:C47"/>
    <mergeCell ref="B48:C48"/>
    <mergeCell ref="B49:C49"/>
    <mergeCell ref="B53:C53"/>
    <mergeCell ref="B54:C54"/>
    <mergeCell ref="B55:C55"/>
    <mergeCell ref="B56:C56"/>
    <mergeCell ref="B60:C60"/>
    <mergeCell ref="B61:C61"/>
    <mergeCell ref="B62:C62"/>
    <mergeCell ref="B74:C74"/>
    <mergeCell ref="B75:C75"/>
    <mergeCell ref="B73:C73"/>
    <mergeCell ref="B67:C67"/>
    <mergeCell ref="B68:C68"/>
    <mergeCell ref="B69:C69"/>
  </mergeCells>
  <printOptions/>
  <pageMargins left="0.1968503937007874" right="0.1968503937007874" top="0.1968503937007874" bottom="0.1968503937007874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X3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1" customWidth="1"/>
    <col min="2" max="2" width="3.69921875" style="10" customWidth="1"/>
    <col min="3" max="3" width="12.69921875" style="10" customWidth="1"/>
    <col min="4" max="17" width="4.59765625" style="46" customWidth="1"/>
    <col min="18" max="18" width="4.19921875" style="46" hidden="1" customWidth="1"/>
    <col min="19" max="21" width="4.5" style="46" hidden="1" customWidth="1"/>
    <col min="22" max="23" width="4.5" style="21" hidden="1" customWidth="1"/>
    <col min="24" max="24" width="4.59765625" style="21" customWidth="1"/>
    <col min="25" max="16384" width="9" style="21" customWidth="1"/>
  </cols>
  <sheetData>
    <row r="1" spans="2:21" ht="18" customHeight="1">
      <c r="B1" s="1" t="s">
        <v>146</v>
      </c>
      <c r="C1" s="1"/>
      <c r="D1" s="2" t="s">
        <v>200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4" ht="18" customHeight="1" thickBot="1">
      <c r="B2" s="18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W2" s="22"/>
      <c r="X2" s="22"/>
    </row>
    <row r="3" spans="2:24" ht="14.25" thickBot="1">
      <c r="B3" s="6" t="s">
        <v>31</v>
      </c>
      <c r="C3" s="58" t="s">
        <v>185</v>
      </c>
      <c r="D3" s="81" t="str">
        <f>B4</f>
        <v>西　　湘</v>
      </c>
      <c r="E3" s="82"/>
      <c r="F3" s="83"/>
      <c r="G3" s="81" t="str">
        <f>B5</f>
        <v>小田原城北工</v>
      </c>
      <c r="H3" s="82"/>
      <c r="I3" s="83"/>
      <c r="J3" s="81" t="str">
        <f>B6</f>
        <v>山　　北</v>
      </c>
      <c r="K3" s="82"/>
      <c r="L3" s="83"/>
      <c r="M3" s="81" t="str">
        <f>B7</f>
        <v>大　　磯</v>
      </c>
      <c r="N3" s="82"/>
      <c r="O3" s="83"/>
      <c r="P3" s="23" t="s">
        <v>0</v>
      </c>
      <c r="Q3" s="23" t="s">
        <v>3</v>
      </c>
      <c r="R3" s="24" t="s">
        <v>4</v>
      </c>
      <c r="S3" s="24" t="s">
        <v>5</v>
      </c>
      <c r="T3" s="24" t="s">
        <v>6</v>
      </c>
      <c r="U3" s="24"/>
      <c r="V3" s="24"/>
      <c r="W3" s="25"/>
      <c r="X3" s="26" t="s">
        <v>1</v>
      </c>
    </row>
    <row r="4" spans="1:24" ht="14.25" thickTop="1">
      <c r="A4" s="21">
        <v>1</v>
      </c>
      <c r="B4" s="74" t="s">
        <v>18</v>
      </c>
      <c r="C4" s="75"/>
      <c r="D4" s="90"/>
      <c r="E4" s="91"/>
      <c r="F4" s="92"/>
      <c r="G4" s="28">
        <v>8</v>
      </c>
      <c r="H4" s="29" t="s">
        <v>2</v>
      </c>
      <c r="I4" s="30">
        <v>0</v>
      </c>
      <c r="J4" s="28">
        <v>8</v>
      </c>
      <c r="K4" s="29" t="s">
        <v>2</v>
      </c>
      <c r="L4" s="30">
        <v>1</v>
      </c>
      <c r="M4" s="28">
        <v>7</v>
      </c>
      <c r="N4" s="29" t="s">
        <v>2</v>
      </c>
      <c r="O4" s="31">
        <v>0</v>
      </c>
      <c r="P4" s="32">
        <f>R4*3+T4</f>
        <v>9</v>
      </c>
      <c r="Q4" s="32">
        <f>(G4+J4+M4)-(I4+L4+O4)</f>
        <v>22</v>
      </c>
      <c r="R4" s="31">
        <f>COUNTIF(U4:W4,"A")</f>
        <v>3</v>
      </c>
      <c r="S4" s="31">
        <f>COUNTIF(U4:W4,"C")</f>
        <v>0</v>
      </c>
      <c r="T4" s="31">
        <f>COUNTIF(U4:W4,"B")</f>
        <v>0</v>
      </c>
      <c r="U4" s="32" t="str">
        <f>IF(G4="","",IF(G4&gt;I4,"A",IF(G4=I4,"B","C")))</f>
        <v>A</v>
      </c>
      <c r="V4" s="32" t="str">
        <f>IF(J4="","",IF(J4&gt;L4,"A",IF(J4=L4,"B","C")))</f>
        <v>A</v>
      </c>
      <c r="W4" s="33" t="str">
        <f>IF(M4="","",IF(M4&gt;O4,"A",IF(M4=O4,"B","C")))</f>
        <v>A</v>
      </c>
      <c r="X4" s="34">
        <v>1</v>
      </c>
    </row>
    <row r="5" spans="1:24" ht="13.5">
      <c r="A5" s="21">
        <v>2</v>
      </c>
      <c r="B5" s="70" t="s">
        <v>187</v>
      </c>
      <c r="C5" s="71"/>
      <c r="D5" s="35">
        <v>0</v>
      </c>
      <c r="E5" s="12" t="s">
        <v>164</v>
      </c>
      <c r="F5" s="36">
        <v>8</v>
      </c>
      <c r="G5" s="84"/>
      <c r="H5" s="85"/>
      <c r="I5" s="86"/>
      <c r="J5" s="37">
        <v>1</v>
      </c>
      <c r="K5" s="12" t="s">
        <v>164</v>
      </c>
      <c r="L5" s="36">
        <v>11</v>
      </c>
      <c r="M5" s="37">
        <v>2</v>
      </c>
      <c r="N5" s="12" t="s">
        <v>164</v>
      </c>
      <c r="O5" s="27">
        <v>6</v>
      </c>
      <c r="P5" s="38">
        <f>R5*3+T5</f>
        <v>0</v>
      </c>
      <c r="Q5" s="38">
        <f>(D5+J5+M5)-(F5+L5+O5)</f>
        <v>-22</v>
      </c>
      <c r="R5" s="27">
        <f>COUNTIF(U5:W5,"A")</f>
        <v>0</v>
      </c>
      <c r="S5" s="27">
        <f>COUNTIF(U5:W5,"C")</f>
        <v>3</v>
      </c>
      <c r="T5" s="27">
        <f>COUNTIF(U5:W5,"B")</f>
        <v>0</v>
      </c>
      <c r="U5" s="38" t="str">
        <f>IF(D5="","",IF(D5&gt;F5,"A",IF(D5=F5,"B","C")))</f>
        <v>C</v>
      </c>
      <c r="V5" s="38" t="str">
        <f>IF(J5="","",IF(J5&gt;L5,"A",IF(J5=L5,"B","C")))</f>
        <v>C</v>
      </c>
      <c r="W5" s="13" t="str">
        <f>IF(M5="","",IF(M5&gt;O5,"A",IF(M5=O5,"B","C")))</f>
        <v>C</v>
      </c>
      <c r="X5" s="39">
        <v>4</v>
      </c>
    </row>
    <row r="6" spans="1:24" ht="13.5">
      <c r="A6" s="21">
        <v>3</v>
      </c>
      <c r="B6" s="68" t="s">
        <v>188</v>
      </c>
      <c r="C6" s="69"/>
      <c r="D6" s="35">
        <v>1</v>
      </c>
      <c r="E6" s="12" t="s">
        <v>104</v>
      </c>
      <c r="F6" s="36">
        <v>8</v>
      </c>
      <c r="G6" s="37">
        <v>11</v>
      </c>
      <c r="H6" s="12" t="s">
        <v>104</v>
      </c>
      <c r="I6" s="36">
        <v>1</v>
      </c>
      <c r="J6" s="84"/>
      <c r="K6" s="85"/>
      <c r="L6" s="86"/>
      <c r="M6" s="37">
        <v>7</v>
      </c>
      <c r="N6" s="12" t="s">
        <v>104</v>
      </c>
      <c r="O6" s="27">
        <v>0</v>
      </c>
      <c r="P6" s="38">
        <f>R6*3+T6</f>
        <v>6</v>
      </c>
      <c r="Q6" s="38">
        <f>(D6+G6+M6)-(F6+I6+O6)</f>
        <v>10</v>
      </c>
      <c r="R6" s="27">
        <f>COUNTIF(U6:W6,"A")</f>
        <v>2</v>
      </c>
      <c r="S6" s="27">
        <f>COUNTIF(U6:W6,"C")</f>
        <v>1</v>
      </c>
      <c r="T6" s="27">
        <f>COUNTIF(U6:W6,"B")</f>
        <v>0</v>
      </c>
      <c r="U6" s="38" t="str">
        <f>IF(D6="","",IF(D6&gt;F6,"A",IF(D6=F6,"B","C")))</f>
        <v>C</v>
      </c>
      <c r="V6" s="38" t="str">
        <f>IF(G6="","",IF(G6&gt;I6,"A",IF(G6=I6,"B","C")))</f>
        <v>A</v>
      </c>
      <c r="W6" s="13" t="str">
        <f>IF(M6="","",IF(M6&gt;O6,"A",IF(M6=O6,"B","C")))</f>
        <v>A</v>
      </c>
      <c r="X6" s="39">
        <v>2</v>
      </c>
    </row>
    <row r="7" spans="1:24" ht="14.25" thickBot="1">
      <c r="A7" s="21">
        <v>4</v>
      </c>
      <c r="B7" s="80" t="s">
        <v>189</v>
      </c>
      <c r="C7" s="67"/>
      <c r="D7" s="41">
        <v>0</v>
      </c>
      <c r="E7" s="14" t="s">
        <v>104</v>
      </c>
      <c r="F7" s="42">
        <v>7</v>
      </c>
      <c r="G7" s="43">
        <v>6</v>
      </c>
      <c r="H7" s="14" t="s">
        <v>104</v>
      </c>
      <c r="I7" s="42">
        <v>2</v>
      </c>
      <c r="J7" s="43">
        <v>0</v>
      </c>
      <c r="K7" s="14" t="s">
        <v>104</v>
      </c>
      <c r="L7" s="42">
        <v>7</v>
      </c>
      <c r="M7" s="87"/>
      <c r="N7" s="88"/>
      <c r="O7" s="89"/>
      <c r="P7" s="44">
        <f>R7*3+T7</f>
        <v>3</v>
      </c>
      <c r="Q7" s="44">
        <f>(D7+G7+J7)-(F7+I7+L7)</f>
        <v>-10</v>
      </c>
      <c r="R7" s="40">
        <f>COUNTIF(U7:W7,"A")</f>
        <v>1</v>
      </c>
      <c r="S7" s="40">
        <f>COUNTIF(U7:W7,"C")</f>
        <v>2</v>
      </c>
      <c r="T7" s="40">
        <f>COUNTIF(U7:W7,"B")</f>
        <v>0</v>
      </c>
      <c r="U7" s="44" t="str">
        <f>IF(D7="","",IF(D7&gt;F7,"A",IF(D7=F7,"B","C")))</f>
        <v>C</v>
      </c>
      <c r="V7" s="44" t="str">
        <f>IF(G7="","",IF(G7&gt;I7,"A",IF(G7=I7,"B","C")))</f>
        <v>A</v>
      </c>
      <c r="W7" s="15" t="str">
        <f>IF(J7="","",IF(J7&gt;L7,"A",IF(J7=L7,"B","C")))</f>
        <v>C</v>
      </c>
      <c r="X7" s="45">
        <v>3</v>
      </c>
    </row>
    <row r="8" spans="2:24" ht="13.5">
      <c r="B8" s="7"/>
      <c r="C8" s="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W8" s="22"/>
      <c r="X8" s="22"/>
    </row>
    <row r="9" spans="2:24" ht="14.25" thickBot="1"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W9" s="22"/>
      <c r="X9" s="22"/>
    </row>
    <row r="10" spans="2:24" ht="14.25" thickBot="1">
      <c r="B10" s="6" t="s">
        <v>190</v>
      </c>
      <c r="C10" s="60" t="s">
        <v>15</v>
      </c>
      <c r="D10" s="81" t="str">
        <f>B11</f>
        <v>立花学園</v>
      </c>
      <c r="E10" s="82"/>
      <c r="F10" s="83"/>
      <c r="G10" s="81" t="str">
        <f>B12</f>
        <v>二　　宮</v>
      </c>
      <c r="H10" s="82"/>
      <c r="I10" s="83"/>
      <c r="J10" s="81" t="str">
        <f>B13</f>
        <v>小 田 原</v>
      </c>
      <c r="K10" s="82"/>
      <c r="L10" s="83"/>
      <c r="M10" s="81" t="str">
        <f>B14</f>
        <v>吉田島総合</v>
      </c>
      <c r="N10" s="82"/>
      <c r="O10" s="83"/>
      <c r="P10" s="23" t="s">
        <v>0</v>
      </c>
      <c r="Q10" s="23" t="s">
        <v>3</v>
      </c>
      <c r="R10" s="24" t="s">
        <v>4</v>
      </c>
      <c r="S10" s="24" t="s">
        <v>5</v>
      </c>
      <c r="T10" s="24" t="s">
        <v>6</v>
      </c>
      <c r="U10" s="24"/>
      <c r="V10" s="24"/>
      <c r="W10" s="25"/>
      <c r="X10" s="26" t="s">
        <v>1</v>
      </c>
    </row>
    <row r="11" spans="1:24" ht="14.25" thickTop="1">
      <c r="A11" s="21">
        <v>1</v>
      </c>
      <c r="B11" s="74" t="s">
        <v>17</v>
      </c>
      <c r="C11" s="75"/>
      <c r="D11" s="90"/>
      <c r="E11" s="91"/>
      <c r="F11" s="92"/>
      <c r="G11" s="28">
        <v>7</v>
      </c>
      <c r="H11" s="29" t="s">
        <v>152</v>
      </c>
      <c r="I11" s="30">
        <v>0</v>
      </c>
      <c r="J11" s="28">
        <v>10</v>
      </c>
      <c r="K11" s="29" t="s">
        <v>152</v>
      </c>
      <c r="L11" s="30">
        <v>0</v>
      </c>
      <c r="M11" s="28">
        <v>3</v>
      </c>
      <c r="N11" s="29" t="s">
        <v>152</v>
      </c>
      <c r="O11" s="31">
        <v>0</v>
      </c>
      <c r="P11" s="32">
        <f>R11*3+T11</f>
        <v>9</v>
      </c>
      <c r="Q11" s="32">
        <f>(G11+J11+M11)-(I11+L11+O11)</f>
        <v>20</v>
      </c>
      <c r="R11" s="31">
        <f>COUNTIF(U11:W11,"A")</f>
        <v>3</v>
      </c>
      <c r="S11" s="31">
        <f>COUNTIF(U11:W11,"C")</f>
        <v>0</v>
      </c>
      <c r="T11" s="31">
        <f>COUNTIF(U11:W11,"B")</f>
        <v>0</v>
      </c>
      <c r="U11" s="32" t="str">
        <f>IF(G11="","",IF(G11&gt;I11,"A",IF(G11=I11,"B","C")))</f>
        <v>A</v>
      </c>
      <c r="V11" s="32" t="str">
        <f>IF(J11="","",IF(J11&gt;L11,"A",IF(J11=L11,"B","C")))</f>
        <v>A</v>
      </c>
      <c r="W11" s="33" t="str">
        <f>IF(M11="","",IF(M11&gt;O11,"A",IF(M11=O11,"B","C")))</f>
        <v>A</v>
      </c>
      <c r="X11" s="34">
        <v>1</v>
      </c>
    </row>
    <row r="12" spans="1:24" ht="13.5">
      <c r="A12" s="21">
        <v>2</v>
      </c>
      <c r="B12" s="70" t="s">
        <v>191</v>
      </c>
      <c r="C12" s="71"/>
      <c r="D12" s="35">
        <v>0</v>
      </c>
      <c r="E12" s="12" t="s">
        <v>104</v>
      </c>
      <c r="F12" s="36">
        <v>7</v>
      </c>
      <c r="G12" s="84"/>
      <c r="H12" s="85"/>
      <c r="I12" s="86"/>
      <c r="J12" s="37">
        <v>2</v>
      </c>
      <c r="K12" s="12" t="s">
        <v>104</v>
      </c>
      <c r="L12" s="36">
        <v>9</v>
      </c>
      <c r="M12" s="37">
        <v>4</v>
      </c>
      <c r="N12" s="12" t="s">
        <v>104</v>
      </c>
      <c r="O12" s="27">
        <v>6</v>
      </c>
      <c r="P12" s="38">
        <f>R12*3+T12</f>
        <v>0</v>
      </c>
      <c r="Q12" s="38">
        <f>(D12+J12+M12)-(F12+L12+O12)</f>
        <v>-16</v>
      </c>
      <c r="R12" s="27">
        <f>COUNTIF(U12:W12,"A")</f>
        <v>0</v>
      </c>
      <c r="S12" s="27">
        <f>COUNTIF(U12:W12,"C")</f>
        <v>3</v>
      </c>
      <c r="T12" s="27">
        <f>COUNTIF(U12:W12,"B")</f>
        <v>0</v>
      </c>
      <c r="U12" s="38" t="str">
        <f>IF(D12="","",IF(D12&gt;F12,"A",IF(D12=F12,"B","C")))</f>
        <v>C</v>
      </c>
      <c r="V12" s="38" t="str">
        <f>IF(J12="","",IF(J12&gt;L12,"A",IF(J12=L12,"B","C")))</f>
        <v>C</v>
      </c>
      <c r="W12" s="13" t="str">
        <f>IF(M12="","",IF(M12&gt;O12,"A",IF(M12=O12,"B","C")))</f>
        <v>C</v>
      </c>
      <c r="X12" s="39">
        <v>4</v>
      </c>
    </row>
    <row r="13" spans="1:24" ht="13.5">
      <c r="A13" s="21">
        <v>3</v>
      </c>
      <c r="B13" s="68" t="s">
        <v>24</v>
      </c>
      <c r="C13" s="69"/>
      <c r="D13" s="35">
        <v>0</v>
      </c>
      <c r="E13" s="12" t="s">
        <v>2</v>
      </c>
      <c r="F13" s="36">
        <v>10</v>
      </c>
      <c r="G13" s="37">
        <v>9</v>
      </c>
      <c r="H13" s="12" t="s">
        <v>2</v>
      </c>
      <c r="I13" s="36">
        <v>2</v>
      </c>
      <c r="J13" s="84"/>
      <c r="K13" s="85"/>
      <c r="L13" s="86"/>
      <c r="M13" s="37">
        <v>5</v>
      </c>
      <c r="N13" s="12" t="s">
        <v>2</v>
      </c>
      <c r="O13" s="27">
        <v>4</v>
      </c>
      <c r="P13" s="38">
        <f>R13*3+T13</f>
        <v>6</v>
      </c>
      <c r="Q13" s="38">
        <f>(D13+G13+M13)-(F13+I13+O13)</f>
        <v>-2</v>
      </c>
      <c r="R13" s="27">
        <f>COUNTIF(U13:W13,"A")</f>
        <v>2</v>
      </c>
      <c r="S13" s="27">
        <f>COUNTIF(U13:W13,"C")</f>
        <v>1</v>
      </c>
      <c r="T13" s="27">
        <f>COUNTIF(U13:W13,"B")</f>
        <v>0</v>
      </c>
      <c r="U13" s="38" t="str">
        <f>IF(D13="","",IF(D13&gt;F13,"A",IF(D13=F13,"B","C")))</f>
        <v>C</v>
      </c>
      <c r="V13" s="38" t="str">
        <f>IF(G13="","",IF(G13&gt;I13,"A",IF(G13=I13,"B","C")))</f>
        <v>A</v>
      </c>
      <c r="W13" s="13" t="str">
        <f>IF(M13="","",IF(M13&gt;O13,"A",IF(M13=O13,"B","C")))</f>
        <v>A</v>
      </c>
      <c r="X13" s="39">
        <v>2</v>
      </c>
    </row>
    <row r="14" spans="1:24" ht="14.25" thickBot="1">
      <c r="A14" s="21">
        <v>4</v>
      </c>
      <c r="B14" s="80" t="s">
        <v>20</v>
      </c>
      <c r="C14" s="67"/>
      <c r="D14" s="41">
        <v>0</v>
      </c>
      <c r="E14" s="14" t="s">
        <v>164</v>
      </c>
      <c r="F14" s="42">
        <v>3</v>
      </c>
      <c r="G14" s="43">
        <v>6</v>
      </c>
      <c r="H14" s="14" t="s">
        <v>164</v>
      </c>
      <c r="I14" s="42">
        <v>4</v>
      </c>
      <c r="J14" s="43">
        <v>4</v>
      </c>
      <c r="K14" s="14" t="s">
        <v>164</v>
      </c>
      <c r="L14" s="42">
        <v>5</v>
      </c>
      <c r="M14" s="87"/>
      <c r="N14" s="88"/>
      <c r="O14" s="89"/>
      <c r="P14" s="44">
        <f>R14*3+T14</f>
        <v>3</v>
      </c>
      <c r="Q14" s="44">
        <f>(D14+G14+J14)-(F14+I14+L14)</f>
        <v>-2</v>
      </c>
      <c r="R14" s="40">
        <f>COUNTIF(U14:W14,"A")</f>
        <v>1</v>
      </c>
      <c r="S14" s="40">
        <f>COUNTIF(U14:W14,"C")</f>
        <v>2</v>
      </c>
      <c r="T14" s="40">
        <f>COUNTIF(U14:W14,"B")</f>
        <v>0</v>
      </c>
      <c r="U14" s="44" t="str">
        <f>IF(D14="","",IF(D14&gt;F14,"A",IF(D14=F14,"B","C")))</f>
        <v>C</v>
      </c>
      <c r="V14" s="44" t="str">
        <f>IF(G14="","",IF(G14&gt;I14,"A",IF(G14=I14,"B","C")))</f>
        <v>A</v>
      </c>
      <c r="W14" s="15" t="str">
        <f>IF(J14="","",IF(J14&gt;L14,"A",IF(J14=L14,"B","C")))</f>
        <v>C</v>
      </c>
      <c r="X14" s="45">
        <v>3</v>
      </c>
    </row>
    <row r="15" spans="2:24" ht="13.5">
      <c r="B15" s="7"/>
      <c r="C15" s="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W15" s="22"/>
      <c r="X15" s="22"/>
    </row>
    <row r="16" spans="2:3" ht="14.25" thickBot="1">
      <c r="B16" s="18"/>
      <c r="C16" s="18"/>
    </row>
    <row r="17" spans="1:24" ht="14.25" thickBot="1">
      <c r="A17" s="18"/>
      <c r="B17" s="6" t="s">
        <v>105</v>
      </c>
      <c r="C17" s="58" t="s">
        <v>186</v>
      </c>
      <c r="D17" s="81" t="str">
        <f>B18</f>
        <v>相　　洋</v>
      </c>
      <c r="E17" s="82"/>
      <c r="F17" s="83"/>
      <c r="G17" s="81" t="str">
        <f>B19</f>
        <v>星槎国際湘南</v>
      </c>
      <c r="H17" s="82"/>
      <c r="I17" s="83"/>
      <c r="J17" s="81" t="str">
        <f>B20</f>
        <v>高浜・平塚農</v>
      </c>
      <c r="K17" s="82"/>
      <c r="L17" s="83"/>
      <c r="M17" s="98"/>
      <c r="N17" s="99"/>
      <c r="O17" s="100"/>
      <c r="P17" s="23" t="s">
        <v>0</v>
      </c>
      <c r="Q17" s="23" t="s">
        <v>3</v>
      </c>
      <c r="R17" s="24" t="s">
        <v>4</v>
      </c>
      <c r="S17" s="24" t="s">
        <v>5</v>
      </c>
      <c r="T17" s="24" t="s">
        <v>6</v>
      </c>
      <c r="U17" s="24"/>
      <c r="V17" s="24"/>
      <c r="W17" s="25"/>
      <c r="X17" s="26" t="s">
        <v>1</v>
      </c>
    </row>
    <row r="18" spans="1:24" ht="14.25" thickTop="1">
      <c r="A18" s="18">
        <v>1</v>
      </c>
      <c r="B18" s="74" t="s">
        <v>192</v>
      </c>
      <c r="C18" s="75"/>
      <c r="D18" s="90"/>
      <c r="E18" s="91"/>
      <c r="F18" s="92"/>
      <c r="G18" s="28">
        <v>8</v>
      </c>
      <c r="H18" s="29" t="s">
        <v>2</v>
      </c>
      <c r="I18" s="30">
        <v>1</v>
      </c>
      <c r="J18" s="28">
        <v>13</v>
      </c>
      <c r="K18" s="29" t="s">
        <v>2</v>
      </c>
      <c r="L18" s="30">
        <v>3</v>
      </c>
      <c r="M18" s="49"/>
      <c r="N18" s="47"/>
      <c r="O18" s="48"/>
      <c r="P18" s="32">
        <f>R18*3+T18</f>
        <v>6</v>
      </c>
      <c r="Q18" s="32">
        <f>(G18+J18+M18)-(I18+L18+O18)</f>
        <v>17</v>
      </c>
      <c r="R18" s="31">
        <f>COUNTIF(U18:W18,"A")</f>
        <v>2</v>
      </c>
      <c r="S18" s="31">
        <f>COUNTIF(U18:W18,"C")</f>
        <v>0</v>
      </c>
      <c r="T18" s="31">
        <f>COUNTIF(U18:W18,"B")</f>
        <v>0</v>
      </c>
      <c r="U18" s="32" t="str">
        <f>IF(G18="","",IF(G18&gt;I18,"A",IF(G18=I18,"B","C")))</f>
        <v>A</v>
      </c>
      <c r="V18" s="32" t="str">
        <f>IF(J18="","",IF(J18&gt;L18,"A",IF(J18=L18,"B","C")))</f>
        <v>A</v>
      </c>
      <c r="W18" s="33">
        <f>IF(M18="","",IF(M18&gt;O18,"A",IF(M18=O18,"B","C")))</f>
      </c>
      <c r="X18" s="34">
        <v>1</v>
      </c>
    </row>
    <row r="19" spans="1:24" ht="13.5">
      <c r="A19" s="18">
        <v>2</v>
      </c>
      <c r="B19" s="68" t="s">
        <v>315</v>
      </c>
      <c r="C19" s="69"/>
      <c r="D19" s="35">
        <v>1</v>
      </c>
      <c r="E19" s="12" t="s">
        <v>156</v>
      </c>
      <c r="F19" s="36">
        <v>8</v>
      </c>
      <c r="G19" s="84"/>
      <c r="H19" s="85"/>
      <c r="I19" s="86"/>
      <c r="J19" s="37">
        <v>9</v>
      </c>
      <c r="K19" s="12" t="s">
        <v>156</v>
      </c>
      <c r="L19" s="36">
        <v>1</v>
      </c>
      <c r="M19" s="49"/>
      <c r="N19" s="47"/>
      <c r="O19" s="48"/>
      <c r="P19" s="38">
        <f>R19*3+T19</f>
        <v>3</v>
      </c>
      <c r="Q19" s="38">
        <f>(D19+J19+M19)-(F19+L19+O19)</f>
        <v>1</v>
      </c>
      <c r="R19" s="27">
        <f>COUNTIF(U19:W19,"A")</f>
        <v>1</v>
      </c>
      <c r="S19" s="27">
        <f>COUNTIF(U19:W19,"C")</f>
        <v>1</v>
      </c>
      <c r="T19" s="27">
        <f>COUNTIF(U19:W19,"B")</f>
        <v>0</v>
      </c>
      <c r="U19" s="38" t="str">
        <f>IF(D19="","",IF(D19&gt;F19,"A",IF(D19=F19,"B","C")))</f>
        <v>C</v>
      </c>
      <c r="V19" s="38" t="str">
        <f>IF(J19="","",IF(J19&gt;L19,"A",IF(J19=L19,"B","C")))</f>
        <v>A</v>
      </c>
      <c r="W19" s="13">
        <f>IF(M19="","",IF(M19&gt;O19,"A",IF(M19=O19,"B","C")))</f>
      </c>
      <c r="X19" s="39">
        <v>2</v>
      </c>
    </row>
    <row r="20" spans="1:24" ht="14.25" thickBot="1">
      <c r="A20" s="18">
        <v>3</v>
      </c>
      <c r="B20" s="80" t="s">
        <v>193</v>
      </c>
      <c r="C20" s="67"/>
      <c r="D20" s="41">
        <v>3</v>
      </c>
      <c r="E20" s="14" t="s">
        <v>194</v>
      </c>
      <c r="F20" s="42">
        <v>13</v>
      </c>
      <c r="G20" s="43">
        <v>1</v>
      </c>
      <c r="H20" s="14" t="s">
        <v>194</v>
      </c>
      <c r="I20" s="42">
        <v>9</v>
      </c>
      <c r="J20" s="87"/>
      <c r="K20" s="88"/>
      <c r="L20" s="101"/>
      <c r="M20" s="49"/>
      <c r="N20" s="47"/>
      <c r="O20" s="48"/>
      <c r="P20" s="44">
        <f>R20*3+T20</f>
        <v>0</v>
      </c>
      <c r="Q20" s="44">
        <f>(D20+G20+M20)-(F20+I20+O20)</f>
        <v>-18</v>
      </c>
      <c r="R20" s="40">
        <f>COUNTIF(U20:W20,"A")</f>
        <v>0</v>
      </c>
      <c r="S20" s="40">
        <f>COUNTIF(U20:W20,"C")</f>
        <v>2</v>
      </c>
      <c r="T20" s="40">
        <f>COUNTIF(U20:W20,"B")</f>
        <v>0</v>
      </c>
      <c r="U20" s="44" t="str">
        <f>IF(D20="","",IF(D20&gt;F20,"A",IF(D20=F20,"B","C")))</f>
        <v>C</v>
      </c>
      <c r="V20" s="44" t="str">
        <f>IF(G20="","",IF(G20&gt;I20,"A",IF(G20=I20,"B","C")))</f>
        <v>C</v>
      </c>
      <c r="W20" s="15">
        <f>IF(M20="","",IF(M20&gt;O20,"A",IF(M20=O20,"B","C")))</f>
      </c>
      <c r="X20" s="45">
        <v>3</v>
      </c>
    </row>
    <row r="21" spans="2:3" ht="13.5">
      <c r="B21" s="119"/>
      <c r="C21" s="119"/>
    </row>
    <row r="22" ht="13.5">
      <c r="C22" s="21" t="s">
        <v>318</v>
      </c>
    </row>
    <row r="23" ht="14.25" thickBot="1"/>
    <row r="24" spans="1:24" ht="14.25" thickBot="1">
      <c r="A24" s="18"/>
      <c r="B24" s="11" t="s">
        <v>195</v>
      </c>
      <c r="C24" s="58" t="s">
        <v>186</v>
      </c>
      <c r="D24" s="81" t="str">
        <f>B25</f>
        <v>平塚湘風</v>
      </c>
      <c r="E24" s="82"/>
      <c r="F24" s="83"/>
      <c r="G24" s="81" t="str">
        <f>B26</f>
        <v>足　　柄</v>
      </c>
      <c r="H24" s="82"/>
      <c r="I24" s="83"/>
      <c r="J24" s="81" t="str">
        <f>B27</f>
        <v>平塚江南</v>
      </c>
      <c r="K24" s="82"/>
      <c r="L24" s="83"/>
      <c r="M24" s="98"/>
      <c r="N24" s="99"/>
      <c r="O24" s="100"/>
      <c r="P24" s="23" t="s">
        <v>0</v>
      </c>
      <c r="Q24" s="23" t="s">
        <v>3</v>
      </c>
      <c r="R24" s="24" t="s">
        <v>4</v>
      </c>
      <c r="S24" s="24" t="s">
        <v>5</v>
      </c>
      <c r="T24" s="24" t="s">
        <v>6</v>
      </c>
      <c r="U24" s="24"/>
      <c r="V24" s="24"/>
      <c r="W24" s="25"/>
      <c r="X24" s="26" t="s">
        <v>1</v>
      </c>
    </row>
    <row r="25" spans="1:24" ht="14.25" thickTop="1">
      <c r="A25" s="18">
        <v>1</v>
      </c>
      <c r="B25" s="117" t="s">
        <v>196</v>
      </c>
      <c r="C25" s="118"/>
      <c r="D25" s="90"/>
      <c r="E25" s="91"/>
      <c r="F25" s="92"/>
      <c r="G25" s="28">
        <v>3</v>
      </c>
      <c r="H25" s="29" t="s">
        <v>164</v>
      </c>
      <c r="I25" s="30">
        <v>5</v>
      </c>
      <c r="J25" s="28">
        <v>1</v>
      </c>
      <c r="K25" s="29" t="s">
        <v>164</v>
      </c>
      <c r="L25" s="30">
        <v>9</v>
      </c>
      <c r="M25" s="49"/>
      <c r="N25" s="47"/>
      <c r="O25" s="48"/>
      <c r="P25" s="32">
        <f>R25*3+T25</f>
        <v>0</v>
      </c>
      <c r="Q25" s="32">
        <f>(G25+J25+M25)-(I25+L25+O25)</f>
        <v>-10</v>
      </c>
      <c r="R25" s="31">
        <f>COUNTIF(U25:W25,"A")</f>
        <v>0</v>
      </c>
      <c r="S25" s="31">
        <f>COUNTIF(U25:W25,"C")</f>
        <v>2</v>
      </c>
      <c r="T25" s="31">
        <f>COUNTIF(U25:W25,"B")</f>
        <v>0</v>
      </c>
      <c r="U25" s="32" t="str">
        <f>IF(G25="","",IF(G25&gt;I25,"A",IF(G25=I25,"B","C")))</f>
        <v>C</v>
      </c>
      <c r="V25" s="32" t="str">
        <f>IF(J25="","",IF(J25&gt;L25,"A",IF(J25=L25,"B","C")))</f>
        <v>C</v>
      </c>
      <c r="W25" s="33">
        <f>IF(M25="","",IF(M25&gt;O25,"A",IF(M25=O25,"B","C")))</f>
      </c>
      <c r="X25" s="34">
        <v>3</v>
      </c>
    </row>
    <row r="26" spans="1:24" ht="13.5">
      <c r="A26" s="18">
        <v>2</v>
      </c>
      <c r="B26" s="74" t="s">
        <v>22</v>
      </c>
      <c r="C26" s="75"/>
      <c r="D26" s="35">
        <v>5</v>
      </c>
      <c r="E26" s="12" t="s">
        <v>36</v>
      </c>
      <c r="F26" s="36">
        <v>3</v>
      </c>
      <c r="G26" s="84"/>
      <c r="H26" s="85"/>
      <c r="I26" s="86"/>
      <c r="J26" s="37">
        <v>6</v>
      </c>
      <c r="K26" s="12" t="s">
        <v>36</v>
      </c>
      <c r="L26" s="36">
        <v>5</v>
      </c>
      <c r="M26" s="49"/>
      <c r="N26" s="47"/>
      <c r="O26" s="48"/>
      <c r="P26" s="38">
        <f>R26*3+T26</f>
        <v>6</v>
      </c>
      <c r="Q26" s="38">
        <f>(D26+J26+M26)-(F26+L26+O26)</f>
        <v>3</v>
      </c>
      <c r="R26" s="27">
        <f>COUNTIF(U26:W26,"A")</f>
        <v>2</v>
      </c>
      <c r="S26" s="27">
        <f>COUNTIF(U26:W26,"C")</f>
        <v>0</v>
      </c>
      <c r="T26" s="27">
        <f>COUNTIF(U26:W26,"B")</f>
        <v>0</v>
      </c>
      <c r="U26" s="38" t="str">
        <f>IF(D26="","",IF(D26&gt;F26,"A",IF(D26=F26,"B","C")))</f>
        <v>A</v>
      </c>
      <c r="V26" s="38" t="str">
        <f>IF(J26="","",IF(J26&gt;L26,"A",IF(J26=L26,"B","C")))</f>
        <v>A</v>
      </c>
      <c r="W26" s="13">
        <f>IF(M26="","",IF(M26&gt;O26,"A",IF(M26=O26,"B","C")))</f>
      </c>
      <c r="X26" s="39">
        <v>1</v>
      </c>
    </row>
    <row r="27" spans="1:24" ht="14.25" thickBot="1">
      <c r="A27" s="18">
        <v>3</v>
      </c>
      <c r="B27" s="80" t="s">
        <v>23</v>
      </c>
      <c r="C27" s="67"/>
      <c r="D27" s="41">
        <v>9</v>
      </c>
      <c r="E27" s="14" t="s">
        <v>197</v>
      </c>
      <c r="F27" s="42">
        <v>1</v>
      </c>
      <c r="G27" s="43">
        <v>5</v>
      </c>
      <c r="H27" s="14" t="s">
        <v>197</v>
      </c>
      <c r="I27" s="42">
        <v>6</v>
      </c>
      <c r="J27" s="87"/>
      <c r="K27" s="88"/>
      <c r="L27" s="101"/>
      <c r="M27" s="49"/>
      <c r="N27" s="47"/>
      <c r="O27" s="48"/>
      <c r="P27" s="44">
        <f>R27*3+T27</f>
        <v>3</v>
      </c>
      <c r="Q27" s="44">
        <f>(D27+G27+M27)-(F27+I27+O27)</f>
        <v>7</v>
      </c>
      <c r="R27" s="40">
        <f>COUNTIF(U27:W27,"A")</f>
        <v>1</v>
      </c>
      <c r="S27" s="40">
        <f>COUNTIF(U27:W27,"C")</f>
        <v>1</v>
      </c>
      <c r="T27" s="40">
        <f>COUNTIF(U27:W27,"B")</f>
        <v>0</v>
      </c>
      <c r="U27" s="44" t="str">
        <f>IF(D27="","",IF(D27&gt;F27,"A",IF(D27=F27,"B","C")))</f>
        <v>A</v>
      </c>
      <c r="V27" s="44" t="str">
        <f>IF(G27="","",IF(G27&gt;I27,"A",IF(G27=I27,"B","C")))</f>
        <v>C</v>
      </c>
      <c r="W27" s="15">
        <f>IF(M27="","",IF(M27&gt;O27,"A",IF(M27=O27,"B","C")))</f>
      </c>
      <c r="X27" s="45">
        <v>2</v>
      </c>
    </row>
    <row r="29" ht="14.25" thickBot="1"/>
    <row r="30" spans="2:24" ht="14.25" thickBot="1">
      <c r="B30" s="11" t="s">
        <v>198</v>
      </c>
      <c r="C30" s="60" t="s">
        <v>16</v>
      </c>
      <c r="D30" s="81" t="str">
        <f>B31</f>
        <v>平塚学園</v>
      </c>
      <c r="E30" s="82"/>
      <c r="F30" s="83"/>
      <c r="G30" s="81" t="str">
        <f>B32</f>
        <v>旭　　丘</v>
      </c>
      <c r="H30" s="82"/>
      <c r="I30" s="83"/>
      <c r="J30" s="81" t="str">
        <f>B33</f>
        <v>平塚工科</v>
      </c>
      <c r="K30" s="82"/>
      <c r="L30" s="83"/>
      <c r="M30" s="98"/>
      <c r="N30" s="99"/>
      <c r="O30" s="100"/>
      <c r="P30" s="23" t="s">
        <v>0</v>
      </c>
      <c r="Q30" s="23" t="s">
        <v>3</v>
      </c>
      <c r="R30" s="24" t="s">
        <v>4</v>
      </c>
      <c r="S30" s="24" t="s">
        <v>5</v>
      </c>
      <c r="T30" s="24" t="s">
        <v>6</v>
      </c>
      <c r="U30" s="24"/>
      <c r="V30" s="24"/>
      <c r="W30" s="25"/>
      <c r="X30" s="26" t="s">
        <v>1</v>
      </c>
    </row>
    <row r="31" spans="1:24" ht="14.25" thickTop="1">
      <c r="A31" s="18">
        <v>1</v>
      </c>
      <c r="B31" s="105" t="s">
        <v>19</v>
      </c>
      <c r="C31" s="106"/>
      <c r="D31" s="90"/>
      <c r="E31" s="91"/>
      <c r="F31" s="92"/>
      <c r="G31" s="28">
        <v>32</v>
      </c>
      <c r="H31" s="29" t="s">
        <v>152</v>
      </c>
      <c r="I31" s="30">
        <v>0</v>
      </c>
      <c r="J31" s="28">
        <v>13</v>
      </c>
      <c r="K31" s="29" t="s">
        <v>152</v>
      </c>
      <c r="L31" s="30">
        <v>0</v>
      </c>
      <c r="M31" s="49"/>
      <c r="N31" s="47"/>
      <c r="O31" s="48"/>
      <c r="P31" s="32">
        <f>R31*3+T31</f>
        <v>6</v>
      </c>
      <c r="Q31" s="32">
        <f>(G31+J31+M31)-(I31+L31+O31)</f>
        <v>45</v>
      </c>
      <c r="R31" s="31">
        <f>COUNTIF(U31:W31,"A")</f>
        <v>2</v>
      </c>
      <c r="S31" s="31">
        <f>COUNTIF(U31:W31,"C")</f>
        <v>0</v>
      </c>
      <c r="T31" s="31">
        <f>COUNTIF(U31:W31,"B")</f>
        <v>0</v>
      </c>
      <c r="U31" s="32" t="str">
        <f>IF(G31="","",IF(G31&gt;I31,"A",IF(G31=I31,"B","C")))</f>
        <v>A</v>
      </c>
      <c r="V31" s="32" t="str">
        <f>IF(J31="","",IF(J31&gt;L31,"A",IF(J31=L31,"B","C")))</f>
        <v>A</v>
      </c>
      <c r="W31" s="33">
        <f>IF(M31="","",IF(M31&gt;O31,"A",IF(M31=O31,"B","C")))</f>
      </c>
      <c r="X31" s="34">
        <v>1</v>
      </c>
    </row>
    <row r="32" spans="1:24" ht="13.5">
      <c r="A32" s="18">
        <v>2</v>
      </c>
      <c r="B32" s="70" t="s">
        <v>21</v>
      </c>
      <c r="C32" s="71"/>
      <c r="D32" s="35">
        <v>0</v>
      </c>
      <c r="E32" s="12" t="s">
        <v>2</v>
      </c>
      <c r="F32" s="36">
        <v>32</v>
      </c>
      <c r="G32" s="84"/>
      <c r="H32" s="85"/>
      <c r="I32" s="86"/>
      <c r="J32" s="37">
        <v>12</v>
      </c>
      <c r="K32" s="12" t="s">
        <v>2</v>
      </c>
      <c r="L32" s="36">
        <v>6</v>
      </c>
      <c r="M32" s="49"/>
      <c r="N32" s="47"/>
      <c r="O32" s="48"/>
      <c r="P32" s="38">
        <f>R32*3+T32</f>
        <v>3</v>
      </c>
      <c r="Q32" s="38">
        <f>(D32+J32+M32)-(F32+L32+O32)</f>
        <v>-26</v>
      </c>
      <c r="R32" s="27">
        <f>COUNTIF(U32:W32,"A")</f>
        <v>1</v>
      </c>
      <c r="S32" s="27">
        <f>COUNTIF(U32:W32,"C")</f>
        <v>1</v>
      </c>
      <c r="T32" s="27">
        <f>COUNTIF(U32:W32,"B")</f>
        <v>0</v>
      </c>
      <c r="U32" s="38" t="str">
        <f>IF(D32="","",IF(D32&gt;F32,"A",IF(D32=F32,"B","C")))</f>
        <v>C</v>
      </c>
      <c r="V32" s="38" t="str">
        <f>IF(J32="","",IF(J32&gt;L32,"A",IF(J32=L32,"B","C")))</f>
        <v>A</v>
      </c>
      <c r="W32" s="13">
        <f>IF(M32="","",IF(M32&gt;O32,"A",IF(M32=O32,"B","C")))</f>
      </c>
      <c r="X32" s="39">
        <v>2</v>
      </c>
    </row>
    <row r="33" spans="1:24" ht="14.25" thickBot="1">
      <c r="A33" s="18">
        <v>3</v>
      </c>
      <c r="B33" s="80" t="s">
        <v>199</v>
      </c>
      <c r="C33" s="67"/>
      <c r="D33" s="41">
        <v>0</v>
      </c>
      <c r="E33" s="14" t="s">
        <v>175</v>
      </c>
      <c r="F33" s="42">
        <v>13</v>
      </c>
      <c r="G33" s="43">
        <v>6</v>
      </c>
      <c r="H33" s="14" t="s">
        <v>175</v>
      </c>
      <c r="I33" s="42">
        <v>12</v>
      </c>
      <c r="J33" s="87"/>
      <c r="K33" s="88"/>
      <c r="L33" s="101"/>
      <c r="M33" s="49"/>
      <c r="N33" s="47"/>
      <c r="O33" s="48"/>
      <c r="P33" s="44">
        <f>R33*3+T33</f>
        <v>0</v>
      </c>
      <c r="Q33" s="44">
        <f>(D33+G33+M33)-(F33+I33+O33)</f>
        <v>-19</v>
      </c>
      <c r="R33" s="40">
        <f>COUNTIF(U33:W33,"A")</f>
        <v>0</v>
      </c>
      <c r="S33" s="40">
        <f>COUNTIF(U33:W33,"C")</f>
        <v>2</v>
      </c>
      <c r="T33" s="40">
        <f>COUNTIF(U33:W33,"B")</f>
        <v>0</v>
      </c>
      <c r="U33" s="44" t="str">
        <f>IF(D33="","",IF(D33&gt;F33,"A",IF(D33=F33,"B","C")))</f>
        <v>C</v>
      </c>
      <c r="V33" s="44" t="str">
        <f>IF(G33="","",IF(G33&gt;I33,"A",IF(G33=I33,"B","C")))</f>
        <v>C</v>
      </c>
      <c r="W33" s="15">
        <f>IF(M33="","",IF(M33&gt;O33,"A",IF(M33=O33,"B","C")))</f>
      </c>
      <c r="X33" s="45">
        <v>3</v>
      </c>
    </row>
  </sheetData>
  <sheetProtection/>
  <mergeCells count="55">
    <mergeCell ref="M30:O30"/>
    <mergeCell ref="M14:O14"/>
    <mergeCell ref="M10:O10"/>
    <mergeCell ref="D31:F31"/>
    <mergeCell ref="D17:F17"/>
    <mergeCell ref="G17:I17"/>
    <mergeCell ref="J17:L17"/>
    <mergeCell ref="M17:O17"/>
    <mergeCell ref="G19:I19"/>
    <mergeCell ref="J20:L20"/>
    <mergeCell ref="G32:I32"/>
    <mergeCell ref="J33:L33"/>
    <mergeCell ref="D25:F25"/>
    <mergeCell ref="G26:I26"/>
    <mergeCell ref="D30:F30"/>
    <mergeCell ref="J30:L30"/>
    <mergeCell ref="G30:I30"/>
    <mergeCell ref="J27:L27"/>
    <mergeCell ref="D24:F24"/>
    <mergeCell ref="D18:F18"/>
    <mergeCell ref="M24:O24"/>
    <mergeCell ref="G24:I24"/>
    <mergeCell ref="J24:L24"/>
    <mergeCell ref="M3:O3"/>
    <mergeCell ref="M7:O7"/>
    <mergeCell ref="D3:F3"/>
    <mergeCell ref="G3:I3"/>
    <mergeCell ref="J3:L3"/>
    <mergeCell ref="D4:F4"/>
    <mergeCell ref="J13:L13"/>
    <mergeCell ref="G5:I5"/>
    <mergeCell ref="J6:L6"/>
    <mergeCell ref="D11:F11"/>
    <mergeCell ref="G12:I12"/>
    <mergeCell ref="D10:F10"/>
    <mergeCell ref="G10:I10"/>
    <mergeCell ref="J10:L10"/>
    <mergeCell ref="B4:C4"/>
    <mergeCell ref="B5:C5"/>
    <mergeCell ref="B6:C6"/>
    <mergeCell ref="B7:C7"/>
    <mergeCell ref="B11:C11"/>
    <mergeCell ref="B12:C12"/>
    <mergeCell ref="B13:C13"/>
    <mergeCell ref="B14:C14"/>
    <mergeCell ref="B18:C18"/>
    <mergeCell ref="B19:C19"/>
    <mergeCell ref="B20:C20"/>
    <mergeCell ref="B21:C21"/>
    <mergeCell ref="B32:C32"/>
    <mergeCell ref="B33:C33"/>
    <mergeCell ref="B25:C25"/>
    <mergeCell ref="B26:C26"/>
    <mergeCell ref="B27:C27"/>
    <mergeCell ref="B31:C31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岩本健治</dc:creator>
  <cp:keywords/>
  <dc:description/>
  <cp:lastModifiedBy>岩本健治</cp:lastModifiedBy>
  <cp:lastPrinted>2012-08-21T22:01:32Z</cp:lastPrinted>
  <dcterms:created xsi:type="dcterms:W3CDTF">2009-08-21T05:41:19Z</dcterms:created>
  <dcterms:modified xsi:type="dcterms:W3CDTF">2013-09-03T07:33:08Z</dcterms:modified>
  <cp:category/>
  <cp:version/>
  <cp:contentType/>
  <cp:contentStatus/>
</cp:coreProperties>
</file>