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\khbfv1\vsharu\"/>
    </mc:Choice>
  </mc:AlternateContent>
  <bookViews>
    <workbookView xWindow="6750" yWindow="-15" windowWidth="13785" windowHeight="8160" tabRatio="736" activeTab="4"/>
  </bookViews>
  <sheets>
    <sheet name="川崎地区 " sheetId="8" r:id="rId1"/>
    <sheet name="横浜地区" sheetId="6" r:id="rId2"/>
    <sheet name="湘南地区 " sheetId="9" r:id="rId3"/>
    <sheet name="横須賀地区 " sheetId="10" r:id="rId4"/>
    <sheet name="北相地区" sheetId="11" r:id="rId5"/>
    <sheet name="西湘地区" sheetId="12" r:id="rId6"/>
  </sheets>
  <externalReferences>
    <externalReference r:id="rId7"/>
  </externalReferences>
  <definedNames>
    <definedName name="_xlnm.Print_Area" localSheetId="3">'横須賀地区 '!#REF!</definedName>
    <definedName name="_xlnm.Print_Area" localSheetId="2">'湘南地区 '!#REF!</definedName>
    <definedName name="_xlnm.Print_Area" localSheetId="0">'川崎地区 '!#REF!</definedName>
    <definedName name="_xlnm.Print_Area" localSheetId="4">北相地区!#REF!</definedName>
  </definedNames>
  <calcPr calcId="152511"/>
</workbook>
</file>

<file path=xl/calcChain.xml><?xml version="1.0" encoding="utf-8"?>
<calcChain xmlns="http://schemas.openxmlformats.org/spreadsheetml/2006/main">
  <c r="X69" i="11" l="1"/>
  <c r="W69" i="11"/>
  <c r="V69" i="11"/>
  <c r="T69" i="11" s="1"/>
  <c r="U69" i="11"/>
  <c r="R69" i="11"/>
  <c r="X68" i="11"/>
  <c r="W68" i="11"/>
  <c r="V68" i="11"/>
  <c r="T68" i="11" s="1"/>
  <c r="U68" i="11"/>
  <c r="R68" i="11"/>
  <c r="X67" i="11"/>
  <c r="W67" i="11"/>
  <c r="V67" i="11"/>
  <c r="T67" i="11" s="1"/>
  <c r="U67" i="11"/>
  <c r="R67" i="11"/>
  <c r="K66" i="11"/>
  <c r="H66" i="11"/>
  <c r="E66" i="11"/>
  <c r="X63" i="11"/>
  <c r="U63" i="11" s="1"/>
  <c r="W63" i="11"/>
  <c r="V63" i="11"/>
  <c r="S63" i="11" s="1"/>
  <c r="Q63" i="11" s="1"/>
  <c r="R63" i="11"/>
  <c r="X62" i="11"/>
  <c r="U62" i="11" s="1"/>
  <c r="W62" i="11"/>
  <c r="V62" i="11"/>
  <c r="R62" i="11"/>
  <c r="X61" i="11"/>
  <c r="U61" i="11" s="1"/>
  <c r="W61" i="11"/>
  <c r="V61" i="11"/>
  <c r="R61" i="11"/>
  <c r="X60" i="11"/>
  <c r="U60" i="11" s="1"/>
  <c r="W60" i="11"/>
  <c r="V60" i="11"/>
  <c r="S60" i="11" s="1"/>
  <c r="Q60" i="11" s="1"/>
  <c r="T60" i="11"/>
  <c r="R60" i="11"/>
  <c r="N59" i="11"/>
  <c r="K59" i="11"/>
  <c r="H59" i="11"/>
  <c r="E59" i="11"/>
  <c r="X56" i="11"/>
  <c r="U56" i="11" s="1"/>
  <c r="W56" i="11"/>
  <c r="V56" i="11"/>
  <c r="S56" i="11" s="1"/>
  <c r="Q56" i="11" s="1"/>
  <c r="R56" i="11"/>
  <c r="X55" i="11"/>
  <c r="U55" i="11" s="1"/>
  <c r="W55" i="11"/>
  <c r="V55" i="11"/>
  <c r="R55" i="11"/>
  <c r="X54" i="11"/>
  <c r="U54" i="11" s="1"/>
  <c r="W54" i="11"/>
  <c r="V54" i="11"/>
  <c r="R54" i="11"/>
  <c r="X53" i="11"/>
  <c r="U53" i="11" s="1"/>
  <c r="W53" i="11"/>
  <c r="V53" i="11"/>
  <c r="S53" i="11" s="1"/>
  <c r="Q53" i="11" s="1"/>
  <c r="T53" i="11"/>
  <c r="R53" i="11"/>
  <c r="N52" i="11"/>
  <c r="K52" i="11"/>
  <c r="H52" i="11"/>
  <c r="E52" i="11"/>
  <c r="X49" i="11"/>
  <c r="U49" i="11" s="1"/>
  <c r="W49" i="11"/>
  <c r="V49" i="11"/>
  <c r="S49" i="11" s="1"/>
  <c r="Q49" i="11" s="1"/>
  <c r="R49" i="11"/>
  <c r="X48" i="11"/>
  <c r="U48" i="11" s="1"/>
  <c r="W48" i="11"/>
  <c r="V48" i="11"/>
  <c r="R48" i="11"/>
  <c r="X47" i="11"/>
  <c r="U47" i="11" s="1"/>
  <c r="W47" i="11"/>
  <c r="V47" i="11"/>
  <c r="R47" i="11"/>
  <c r="X46" i="11"/>
  <c r="U46" i="11" s="1"/>
  <c r="W46" i="11"/>
  <c r="V46" i="11"/>
  <c r="S46" i="11" s="1"/>
  <c r="Q46" i="11" s="1"/>
  <c r="T46" i="11"/>
  <c r="R46" i="11"/>
  <c r="N45" i="11"/>
  <c r="K45" i="11"/>
  <c r="H45" i="11"/>
  <c r="E45" i="11"/>
  <c r="X42" i="11"/>
  <c r="U42" i="11" s="1"/>
  <c r="W42" i="11"/>
  <c r="V42" i="11"/>
  <c r="S42" i="11" s="1"/>
  <c r="Q42" i="11" s="1"/>
  <c r="R42" i="11"/>
  <c r="X41" i="11"/>
  <c r="U41" i="11" s="1"/>
  <c r="W41" i="11"/>
  <c r="V41" i="11"/>
  <c r="R41" i="11"/>
  <c r="X40" i="11"/>
  <c r="U40" i="11" s="1"/>
  <c r="W40" i="11"/>
  <c r="V40" i="11"/>
  <c r="R40" i="11"/>
  <c r="X39" i="11"/>
  <c r="U39" i="11" s="1"/>
  <c r="W39" i="11"/>
  <c r="V39" i="11"/>
  <c r="S39" i="11" s="1"/>
  <c r="Q39" i="11" s="1"/>
  <c r="T39" i="11"/>
  <c r="R39" i="11"/>
  <c r="N38" i="11"/>
  <c r="K38" i="11"/>
  <c r="H38" i="11"/>
  <c r="E38" i="11"/>
  <c r="X35" i="11"/>
  <c r="U35" i="11" s="1"/>
  <c r="W35" i="11"/>
  <c r="V35" i="11"/>
  <c r="S35" i="11" s="1"/>
  <c r="Q35" i="11" s="1"/>
  <c r="R35" i="11"/>
  <c r="X34" i="11"/>
  <c r="U34" i="11" s="1"/>
  <c r="W34" i="11"/>
  <c r="V34" i="11"/>
  <c r="R34" i="11"/>
  <c r="X33" i="11"/>
  <c r="U33" i="11" s="1"/>
  <c r="W33" i="11"/>
  <c r="V33" i="11"/>
  <c r="R33" i="11"/>
  <c r="X32" i="11"/>
  <c r="U32" i="11" s="1"/>
  <c r="W32" i="11"/>
  <c r="V32" i="11"/>
  <c r="S32" i="11" s="1"/>
  <c r="Q32" i="11" s="1"/>
  <c r="T32" i="11"/>
  <c r="R32" i="11"/>
  <c r="N31" i="11"/>
  <c r="K31" i="11"/>
  <c r="H31" i="11"/>
  <c r="E31" i="11"/>
  <c r="X28" i="11"/>
  <c r="U28" i="11" s="1"/>
  <c r="W28" i="11"/>
  <c r="V28" i="11"/>
  <c r="S28" i="11" s="1"/>
  <c r="Q28" i="11" s="1"/>
  <c r="R28" i="11"/>
  <c r="X27" i="11"/>
  <c r="U27" i="11" s="1"/>
  <c r="W27" i="11"/>
  <c r="V27" i="11"/>
  <c r="R27" i="11"/>
  <c r="X26" i="11"/>
  <c r="W26" i="11"/>
  <c r="V26" i="11"/>
  <c r="S26" i="11" s="1"/>
  <c r="U26" i="11"/>
  <c r="Q26" i="11" s="1"/>
  <c r="T26" i="11"/>
  <c r="R26" i="11"/>
  <c r="X25" i="11"/>
  <c r="U25" i="11" s="1"/>
  <c r="W25" i="11"/>
  <c r="V25" i="11"/>
  <c r="T25" i="11"/>
  <c r="R25" i="11"/>
  <c r="N24" i="11"/>
  <c r="K24" i="11"/>
  <c r="H24" i="11"/>
  <c r="E24" i="11"/>
  <c r="X21" i="11"/>
  <c r="U21" i="11" s="1"/>
  <c r="W21" i="11"/>
  <c r="V21" i="11"/>
  <c r="T21" i="11"/>
  <c r="R21" i="11"/>
  <c r="X20" i="11"/>
  <c r="U20" i="11" s="1"/>
  <c r="Q20" i="11" s="1"/>
  <c r="W20" i="11"/>
  <c r="V20" i="11"/>
  <c r="S20" i="11" s="1"/>
  <c r="T20" i="11"/>
  <c r="R20" i="11"/>
  <c r="X19" i="11"/>
  <c r="W19" i="11"/>
  <c r="V19" i="11"/>
  <c r="S19" i="11" s="1"/>
  <c r="U19" i="11"/>
  <c r="Q19" i="11" s="1"/>
  <c r="T19" i="11"/>
  <c r="R19" i="11"/>
  <c r="X18" i="11"/>
  <c r="U18" i="11" s="1"/>
  <c r="W18" i="11"/>
  <c r="V18" i="11"/>
  <c r="T18" i="11"/>
  <c r="R18" i="11"/>
  <c r="N17" i="11"/>
  <c r="K17" i="11"/>
  <c r="H17" i="11"/>
  <c r="E17" i="11"/>
  <c r="X14" i="11"/>
  <c r="U14" i="11" s="1"/>
  <c r="W14" i="11"/>
  <c r="V14" i="11"/>
  <c r="T14" i="11"/>
  <c r="R14" i="11"/>
  <c r="X13" i="11"/>
  <c r="U13" i="11" s="1"/>
  <c r="Q13" i="11" s="1"/>
  <c r="W13" i="11"/>
  <c r="V13" i="11"/>
  <c r="S13" i="11" s="1"/>
  <c r="T13" i="11"/>
  <c r="R13" i="11"/>
  <c r="X12" i="11"/>
  <c r="W12" i="11"/>
  <c r="V12" i="11"/>
  <c r="S12" i="11" s="1"/>
  <c r="U12" i="11"/>
  <c r="Q12" i="11" s="1"/>
  <c r="T12" i="11"/>
  <c r="R12" i="11"/>
  <c r="X11" i="11"/>
  <c r="U11" i="11" s="1"/>
  <c r="W11" i="11"/>
  <c r="V11" i="11"/>
  <c r="T11" i="11"/>
  <c r="R11" i="11"/>
  <c r="N10" i="11"/>
  <c r="K10" i="11"/>
  <c r="H10" i="11"/>
  <c r="E10" i="11"/>
  <c r="X7" i="11"/>
  <c r="U7" i="11" s="1"/>
  <c r="W7" i="11"/>
  <c r="V7" i="11"/>
  <c r="T7" i="11"/>
  <c r="R7" i="11"/>
  <c r="X6" i="11"/>
  <c r="U6" i="11" s="1"/>
  <c r="Q6" i="11" s="1"/>
  <c r="W6" i="11"/>
  <c r="V6" i="11"/>
  <c r="S6" i="11" s="1"/>
  <c r="T6" i="11"/>
  <c r="R6" i="11"/>
  <c r="X5" i="11"/>
  <c r="W5" i="11"/>
  <c r="V5" i="11"/>
  <c r="S5" i="11" s="1"/>
  <c r="U5" i="11"/>
  <c r="Q5" i="11" s="1"/>
  <c r="T5" i="11"/>
  <c r="R5" i="11"/>
  <c r="X4" i="11"/>
  <c r="U4" i="11" s="1"/>
  <c r="W4" i="11"/>
  <c r="V4" i="11"/>
  <c r="T4" i="11"/>
  <c r="R4" i="11"/>
  <c r="N3" i="11"/>
  <c r="K3" i="11"/>
  <c r="H3" i="11"/>
  <c r="E3" i="11"/>
  <c r="C1" i="11"/>
  <c r="X27" i="10"/>
  <c r="U27" i="10" s="1"/>
  <c r="W27" i="10"/>
  <c r="V27" i="10"/>
  <c r="S27" i="10" s="1"/>
  <c r="T27" i="10"/>
  <c r="R27" i="10"/>
  <c r="X26" i="10"/>
  <c r="U26" i="10" s="1"/>
  <c r="W26" i="10"/>
  <c r="V26" i="10"/>
  <c r="S26" i="10" s="1"/>
  <c r="Q26" i="10" s="1"/>
  <c r="T26" i="10"/>
  <c r="R26" i="10"/>
  <c r="X25" i="10"/>
  <c r="U25" i="10" s="1"/>
  <c r="W25" i="10"/>
  <c r="V25" i="10"/>
  <c r="S25" i="10" s="1"/>
  <c r="Q25" i="10" s="1"/>
  <c r="T25" i="10"/>
  <c r="R25" i="10"/>
  <c r="K24" i="10"/>
  <c r="H24" i="10"/>
  <c r="E24" i="10"/>
  <c r="X20" i="10"/>
  <c r="W20" i="10"/>
  <c r="U20" i="10" s="1"/>
  <c r="V20" i="10"/>
  <c r="S20" i="10"/>
  <c r="R20" i="10"/>
  <c r="X19" i="10"/>
  <c r="W19" i="10"/>
  <c r="U19" i="10" s="1"/>
  <c r="V19" i="10"/>
  <c r="S19" i="10"/>
  <c r="R19" i="10"/>
  <c r="X18" i="10"/>
  <c r="W18" i="10"/>
  <c r="U18" i="10" s="1"/>
  <c r="V18" i="10"/>
  <c r="S18" i="10"/>
  <c r="Q18" i="10" s="1"/>
  <c r="R18" i="10"/>
  <c r="K17" i="10"/>
  <c r="H17" i="10"/>
  <c r="E17" i="10"/>
  <c r="X13" i="10"/>
  <c r="W13" i="10"/>
  <c r="V13" i="10"/>
  <c r="U13" i="10" s="1"/>
  <c r="R13" i="10"/>
  <c r="X12" i="10"/>
  <c r="W12" i="10"/>
  <c r="V12" i="10"/>
  <c r="U12" i="10" s="1"/>
  <c r="R12" i="10"/>
  <c r="X11" i="10"/>
  <c r="W11" i="10"/>
  <c r="V11" i="10"/>
  <c r="U11" i="10" s="1"/>
  <c r="R11" i="10"/>
  <c r="K10" i="10"/>
  <c r="H10" i="10"/>
  <c r="E10" i="10"/>
  <c r="X7" i="10"/>
  <c r="W7" i="10"/>
  <c r="V7" i="10"/>
  <c r="T7" i="10" s="1"/>
  <c r="U7" i="10"/>
  <c r="R7" i="10"/>
  <c r="X6" i="10"/>
  <c r="W6" i="10"/>
  <c r="V6" i="10"/>
  <c r="T6" i="10" s="1"/>
  <c r="U6" i="10"/>
  <c r="R6" i="10"/>
  <c r="X5" i="10"/>
  <c r="W5" i="10"/>
  <c r="V5" i="10"/>
  <c r="T5" i="10" s="1"/>
  <c r="U5" i="10"/>
  <c r="R5" i="10"/>
  <c r="X4" i="10"/>
  <c r="W4" i="10"/>
  <c r="V4" i="10"/>
  <c r="T4" i="10" s="1"/>
  <c r="U4" i="10"/>
  <c r="R4" i="10"/>
  <c r="N3" i="10"/>
  <c r="K3" i="10"/>
  <c r="H3" i="10"/>
  <c r="E3" i="10"/>
  <c r="C1" i="10"/>
  <c r="X35" i="8"/>
  <c r="W35" i="8"/>
  <c r="V35" i="8"/>
  <c r="T35" i="8" s="1"/>
  <c r="U35" i="8"/>
  <c r="R35" i="8"/>
  <c r="X34" i="8"/>
  <c r="W34" i="8"/>
  <c r="V34" i="8"/>
  <c r="T34" i="8" s="1"/>
  <c r="U34" i="8"/>
  <c r="R34" i="8"/>
  <c r="X33" i="8"/>
  <c r="W33" i="8"/>
  <c r="V33" i="8"/>
  <c r="T33" i="8" s="1"/>
  <c r="U33" i="8"/>
  <c r="R33" i="8"/>
  <c r="X32" i="8"/>
  <c r="W32" i="8"/>
  <c r="V32" i="8"/>
  <c r="T32" i="8" s="1"/>
  <c r="U32" i="8"/>
  <c r="R32" i="8"/>
  <c r="N31" i="8"/>
  <c r="K31" i="8"/>
  <c r="H31" i="8"/>
  <c r="E31" i="8"/>
  <c r="X28" i="8"/>
  <c r="W28" i="8"/>
  <c r="V28" i="8"/>
  <c r="T28" i="8" s="1"/>
  <c r="U28" i="8"/>
  <c r="R28" i="8"/>
  <c r="X27" i="8"/>
  <c r="W27" i="8"/>
  <c r="V27" i="8"/>
  <c r="T27" i="8" s="1"/>
  <c r="U27" i="8"/>
  <c r="R27" i="8"/>
  <c r="X26" i="8"/>
  <c r="W26" i="8"/>
  <c r="V26" i="8"/>
  <c r="T26" i="8" s="1"/>
  <c r="U26" i="8"/>
  <c r="R26" i="8"/>
  <c r="X25" i="8"/>
  <c r="W25" i="8"/>
  <c r="V25" i="8"/>
  <c r="T25" i="8" s="1"/>
  <c r="U25" i="8"/>
  <c r="R25" i="8"/>
  <c r="N24" i="8"/>
  <c r="K24" i="8"/>
  <c r="H24" i="8"/>
  <c r="E24" i="8"/>
  <c r="X21" i="8"/>
  <c r="W21" i="8"/>
  <c r="V21" i="8"/>
  <c r="T21" i="8" s="1"/>
  <c r="U21" i="8"/>
  <c r="R21" i="8"/>
  <c r="X20" i="8"/>
  <c r="W20" i="8"/>
  <c r="V20" i="8"/>
  <c r="T20" i="8" s="1"/>
  <c r="U20" i="8"/>
  <c r="R20" i="8"/>
  <c r="X19" i="8"/>
  <c r="W19" i="8"/>
  <c r="V19" i="8"/>
  <c r="T19" i="8" s="1"/>
  <c r="U19" i="8"/>
  <c r="R19" i="8"/>
  <c r="X18" i="8"/>
  <c r="W18" i="8"/>
  <c r="V18" i="8"/>
  <c r="T18" i="8" s="1"/>
  <c r="U18" i="8"/>
  <c r="R18" i="8"/>
  <c r="N17" i="8"/>
  <c r="K17" i="8"/>
  <c r="H17" i="8"/>
  <c r="E17" i="8"/>
  <c r="X14" i="8"/>
  <c r="W14" i="8"/>
  <c r="V14" i="8"/>
  <c r="T14" i="8" s="1"/>
  <c r="U14" i="8"/>
  <c r="R14" i="8"/>
  <c r="X13" i="8"/>
  <c r="W13" i="8"/>
  <c r="V13" i="8"/>
  <c r="T13" i="8" s="1"/>
  <c r="U13" i="8"/>
  <c r="R13" i="8"/>
  <c r="X12" i="8"/>
  <c r="W12" i="8"/>
  <c r="V12" i="8"/>
  <c r="T12" i="8" s="1"/>
  <c r="U12" i="8"/>
  <c r="R12" i="8"/>
  <c r="X11" i="8"/>
  <c r="W11" i="8"/>
  <c r="V11" i="8"/>
  <c r="T11" i="8" s="1"/>
  <c r="U11" i="8"/>
  <c r="R11" i="8"/>
  <c r="N10" i="8"/>
  <c r="K10" i="8"/>
  <c r="H10" i="8"/>
  <c r="E10" i="8"/>
  <c r="X7" i="8"/>
  <c r="W7" i="8"/>
  <c r="V7" i="8"/>
  <c r="T7" i="8" s="1"/>
  <c r="U7" i="8"/>
  <c r="R7" i="8"/>
  <c r="X6" i="8"/>
  <c r="W6" i="8"/>
  <c r="V6" i="8"/>
  <c r="T6" i="8" s="1"/>
  <c r="U6" i="8"/>
  <c r="R6" i="8"/>
  <c r="X5" i="8"/>
  <c r="W5" i="8"/>
  <c r="V5" i="8"/>
  <c r="T5" i="8" s="1"/>
  <c r="U5" i="8"/>
  <c r="R5" i="8"/>
  <c r="X4" i="8"/>
  <c r="W4" i="8"/>
  <c r="V4" i="8"/>
  <c r="T4" i="8" s="1"/>
  <c r="U4" i="8"/>
  <c r="R4" i="8"/>
  <c r="N3" i="8"/>
  <c r="K3" i="8"/>
  <c r="H3" i="8"/>
  <c r="E3" i="8"/>
  <c r="C1" i="8"/>
  <c r="T33" i="11" l="1"/>
  <c r="T40" i="11"/>
  <c r="T47" i="11"/>
  <c r="T54" i="11"/>
  <c r="T61" i="11"/>
  <c r="S4" i="11"/>
  <c r="Q4" i="11" s="1"/>
  <c r="S11" i="11"/>
  <c r="Q11" i="11" s="1"/>
  <c r="S18" i="11"/>
  <c r="Q18" i="11" s="1"/>
  <c r="S25" i="11"/>
  <c r="Q25" i="11" s="1"/>
  <c r="T27" i="11"/>
  <c r="S33" i="11"/>
  <c r="Q33" i="11" s="1"/>
  <c r="T34" i="11"/>
  <c r="S40" i="11"/>
  <c r="Q40" i="11" s="1"/>
  <c r="T41" i="11"/>
  <c r="S47" i="11"/>
  <c r="Q47" i="11" s="1"/>
  <c r="T48" i="11"/>
  <c r="S54" i="11"/>
  <c r="Q54" i="11" s="1"/>
  <c r="T55" i="11"/>
  <c r="S61" i="11"/>
  <c r="Q61" i="11" s="1"/>
  <c r="T62" i="11"/>
  <c r="S7" i="11"/>
  <c r="Q7" i="11" s="1"/>
  <c r="S14" i="11"/>
  <c r="Q14" i="11" s="1"/>
  <c r="S21" i="11"/>
  <c r="Q21" i="11" s="1"/>
  <c r="S27" i="11"/>
  <c r="Q27" i="11" s="1"/>
  <c r="T28" i="11"/>
  <c r="S34" i="11"/>
  <c r="Q34" i="11" s="1"/>
  <c r="T35" i="11"/>
  <c r="S41" i="11"/>
  <c r="Q41" i="11" s="1"/>
  <c r="T42" i="11"/>
  <c r="S48" i="11"/>
  <c r="Q48" i="11" s="1"/>
  <c r="T49" i="11"/>
  <c r="S55" i="11"/>
  <c r="Q55" i="11" s="1"/>
  <c r="T56" i="11"/>
  <c r="S62" i="11"/>
  <c r="Q62" i="11" s="1"/>
  <c r="T63" i="11"/>
  <c r="S67" i="11"/>
  <c r="Q67" i="11" s="1"/>
  <c r="S68" i="11"/>
  <c r="Q68" i="11" s="1"/>
  <c r="S69" i="11"/>
  <c r="Q69" i="11" s="1"/>
  <c r="Q19" i="10"/>
  <c r="Q27" i="10"/>
  <c r="Q20" i="10"/>
  <c r="S11" i="10"/>
  <c r="Q11" i="10" s="1"/>
  <c r="S12" i="10"/>
  <c r="Q12" i="10" s="1"/>
  <c r="S13" i="10"/>
  <c r="Q13" i="10" s="1"/>
  <c r="T18" i="10"/>
  <c r="T19" i="10"/>
  <c r="T20" i="10"/>
  <c r="S4" i="10"/>
  <c r="Q4" i="10" s="1"/>
  <c r="S5" i="10"/>
  <c r="Q5" i="10" s="1"/>
  <c r="S6" i="10"/>
  <c r="Q6" i="10" s="1"/>
  <c r="S7" i="10"/>
  <c r="Q7" i="10" s="1"/>
  <c r="T11" i="10"/>
  <c r="T12" i="10"/>
  <c r="T13" i="10"/>
  <c r="S4" i="8"/>
  <c r="Q4" i="8" s="1"/>
  <c r="S5" i="8"/>
  <c r="Q5" i="8" s="1"/>
  <c r="S6" i="8"/>
  <c r="Q6" i="8" s="1"/>
  <c r="S7" i="8"/>
  <c r="Q7" i="8" s="1"/>
  <c r="S11" i="8"/>
  <c r="Q11" i="8" s="1"/>
  <c r="S12" i="8"/>
  <c r="Q12" i="8" s="1"/>
  <c r="S13" i="8"/>
  <c r="Q13" i="8" s="1"/>
  <c r="S14" i="8"/>
  <c r="Q14" i="8" s="1"/>
  <c r="S18" i="8"/>
  <c r="Q18" i="8" s="1"/>
  <c r="S19" i="8"/>
  <c r="Q19" i="8" s="1"/>
  <c r="S20" i="8"/>
  <c r="Q20" i="8" s="1"/>
  <c r="S21" i="8"/>
  <c r="Q21" i="8" s="1"/>
  <c r="S25" i="8"/>
  <c r="Q25" i="8" s="1"/>
  <c r="S26" i="8"/>
  <c r="Q26" i="8" s="1"/>
  <c r="S27" i="8"/>
  <c r="Q27" i="8" s="1"/>
  <c r="S28" i="8"/>
  <c r="Q28" i="8" s="1"/>
  <c r="S32" i="8"/>
  <c r="Q32" i="8" s="1"/>
  <c r="S33" i="8"/>
  <c r="Q33" i="8" s="1"/>
  <c r="S34" i="8"/>
  <c r="Q34" i="8" s="1"/>
  <c r="S35" i="8"/>
  <c r="Q35" i="8" s="1"/>
  <c r="X33" i="12" l="1"/>
  <c r="W33" i="12"/>
  <c r="V33" i="12"/>
  <c r="R33" i="12"/>
  <c r="X32" i="12"/>
  <c r="W32" i="12"/>
  <c r="V32" i="12"/>
  <c r="R32" i="12"/>
  <c r="X31" i="12"/>
  <c r="W31" i="12"/>
  <c r="V31" i="12"/>
  <c r="R31" i="12"/>
  <c r="K30" i="12"/>
  <c r="H30" i="12"/>
  <c r="E30" i="12"/>
  <c r="X27" i="12"/>
  <c r="W27" i="12"/>
  <c r="V27" i="12"/>
  <c r="T27" i="12" s="1"/>
  <c r="X26" i="12"/>
  <c r="W26" i="12"/>
  <c r="V26" i="12"/>
  <c r="R26" i="12"/>
  <c r="X25" i="12"/>
  <c r="W25" i="12"/>
  <c r="V25" i="12"/>
  <c r="R25" i="12"/>
  <c r="X24" i="12"/>
  <c r="W24" i="12"/>
  <c r="V24" i="12"/>
  <c r="R24" i="12"/>
  <c r="K23" i="12"/>
  <c r="H23" i="12"/>
  <c r="E23" i="12"/>
  <c r="X20" i="12"/>
  <c r="W20" i="12"/>
  <c r="V20" i="12"/>
  <c r="R20" i="12"/>
  <c r="X19" i="12"/>
  <c r="W19" i="12"/>
  <c r="V19" i="12"/>
  <c r="R19" i="12"/>
  <c r="X18" i="12"/>
  <c r="W18" i="12"/>
  <c r="U18" i="12" s="1"/>
  <c r="V18" i="12"/>
  <c r="R18" i="12"/>
  <c r="K17" i="12"/>
  <c r="H17" i="12"/>
  <c r="E17" i="12"/>
  <c r="X14" i="12"/>
  <c r="W14" i="12"/>
  <c r="V14" i="12"/>
  <c r="R14" i="12"/>
  <c r="X13" i="12"/>
  <c r="W13" i="12"/>
  <c r="U13" i="12" s="1"/>
  <c r="V13" i="12"/>
  <c r="R13" i="12"/>
  <c r="X12" i="12"/>
  <c r="W12" i="12"/>
  <c r="V12" i="12"/>
  <c r="R12" i="12"/>
  <c r="X11" i="12"/>
  <c r="W11" i="12"/>
  <c r="S11" i="12" s="1"/>
  <c r="V11" i="12"/>
  <c r="R11" i="12"/>
  <c r="N10" i="12"/>
  <c r="K10" i="12"/>
  <c r="H10" i="12"/>
  <c r="E10" i="12"/>
  <c r="X7" i="12"/>
  <c r="W7" i="12"/>
  <c r="V7" i="12"/>
  <c r="R7" i="12"/>
  <c r="X6" i="12"/>
  <c r="W6" i="12"/>
  <c r="V6" i="12"/>
  <c r="R6" i="12"/>
  <c r="X5" i="12"/>
  <c r="W5" i="12"/>
  <c r="V5" i="12"/>
  <c r="R5" i="12"/>
  <c r="X4" i="12"/>
  <c r="W4" i="12"/>
  <c r="V4" i="12"/>
  <c r="R4" i="12"/>
  <c r="N3" i="12"/>
  <c r="K3" i="12"/>
  <c r="H3" i="12"/>
  <c r="E3" i="12"/>
  <c r="C1" i="12"/>
  <c r="X70" i="11"/>
  <c r="W70" i="11"/>
  <c r="V70" i="11"/>
  <c r="T70" i="11" s="1"/>
  <c r="X41" i="9"/>
  <c r="W41" i="9"/>
  <c r="V41" i="9"/>
  <c r="S41" i="9" s="1"/>
  <c r="U41" i="9"/>
  <c r="R41" i="9"/>
  <c r="X40" i="9"/>
  <c r="W40" i="9"/>
  <c r="V40" i="9"/>
  <c r="U40" i="9" s="1"/>
  <c r="R40" i="9"/>
  <c r="X39" i="9"/>
  <c r="W39" i="9"/>
  <c r="V39" i="9"/>
  <c r="R39" i="9"/>
  <c r="K38" i="9"/>
  <c r="H38" i="9"/>
  <c r="E38" i="9"/>
  <c r="X35" i="9"/>
  <c r="W35" i="9"/>
  <c r="V35" i="9"/>
  <c r="S35" i="9" s="1"/>
  <c r="R35" i="9"/>
  <c r="X34" i="9"/>
  <c r="W34" i="9"/>
  <c r="V34" i="9"/>
  <c r="S34" i="9" s="1"/>
  <c r="R34" i="9"/>
  <c r="X33" i="9"/>
  <c r="W33" i="9"/>
  <c r="V33" i="9"/>
  <c r="S33" i="9" s="1"/>
  <c r="T33" i="9"/>
  <c r="R33" i="9"/>
  <c r="X32" i="9"/>
  <c r="W32" i="9"/>
  <c r="V32" i="9"/>
  <c r="S32" i="9" s="1"/>
  <c r="R32" i="9"/>
  <c r="K31" i="9"/>
  <c r="H31" i="9"/>
  <c r="E31" i="9"/>
  <c r="X28" i="9"/>
  <c r="W28" i="9"/>
  <c r="V28" i="9"/>
  <c r="T28" i="9" s="1"/>
  <c r="R28" i="9"/>
  <c r="X27" i="9"/>
  <c r="W27" i="9"/>
  <c r="V27" i="9"/>
  <c r="R27" i="9"/>
  <c r="X26" i="9"/>
  <c r="W26" i="9"/>
  <c r="V26" i="9"/>
  <c r="T26" i="9" s="1"/>
  <c r="S26" i="9"/>
  <c r="R26" i="9"/>
  <c r="X25" i="9"/>
  <c r="W25" i="9"/>
  <c r="V25" i="9"/>
  <c r="S25" i="9" s="1"/>
  <c r="R25" i="9"/>
  <c r="N24" i="9"/>
  <c r="K24" i="9"/>
  <c r="H24" i="9"/>
  <c r="E24" i="9"/>
  <c r="X21" i="9"/>
  <c r="W21" i="9"/>
  <c r="V21" i="9"/>
  <c r="R21" i="9"/>
  <c r="X20" i="9"/>
  <c r="W20" i="9"/>
  <c r="V20" i="9"/>
  <c r="R20" i="9"/>
  <c r="X19" i="9"/>
  <c r="W19" i="9"/>
  <c r="S19" i="9" s="1"/>
  <c r="V19" i="9"/>
  <c r="R19" i="9"/>
  <c r="X18" i="9"/>
  <c r="W18" i="9"/>
  <c r="V18" i="9"/>
  <c r="R18" i="9"/>
  <c r="N17" i="9"/>
  <c r="K17" i="9"/>
  <c r="H17" i="9"/>
  <c r="E17" i="9"/>
  <c r="X14" i="9"/>
  <c r="W14" i="9"/>
  <c r="V14" i="9"/>
  <c r="R14" i="9"/>
  <c r="X13" i="9"/>
  <c r="W13" i="9"/>
  <c r="V13" i="9"/>
  <c r="R13" i="9"/>
  <c r="X12" i="9"/>
  <c r="W12" i="9"/>
  <c r="S12" i="9" s="1"/>
  <c r="V12" i="9"/>
  <c r="R12" i="9"/>
  <c r="X11" i="9"/>
  <c r="W11" i="9"/>
  <c r="V11" i="9"/>
  <c r="S11" i="9" s="1"/>
  <c r="R11" i="9"/>
  <c r="N10" i="9"/>
  <c r="K10" i="9"/>
  <c r="H10" i="9"/>
  <c r="E10" i="9"/>
  <c r="X7" i="9"/>
  <c r="W7" i="9"/>
  <c r="V7" i="9"/>
  <c r="R7" i="9"/>
  <c r="X6" i="9"/>
  <c r="W6" i="9"/>
  <c r="V6" i="9"/>
  <c r="R6" i="9"/>
  <c r="X5" i="9"/>
  <c r="W5" i="9"/>
  <c r="U5" i="9" s="1"/>
  <c r="V5" i="9"/>
  <c r="R5" i="9"/>
  <c r="X4" i="9"/>
  <c r="W4" i="9"/>
  <c r="V4" i="9"/>
  <c r="R4" i="9"/>
  <c r="N3" i="9"/>
  <c r="K3" i="9"/>
  <c r="H3" i="9"/>
  <c r="E3" i="9"/>
  <c r="C1" i="9"/>
  <c r="S6" i="12" l="1"/>
  <c r="S27" i="12"/>
  <c r="T5" i="12"/>
  <c r="U20" i="9"/>
  <c r="S18" i="9"/>
  <c r="S4" i="9"/>
  <c r="U33" i="12"/>
  <c r="U20" i="12"/>
  <c r="U21" i="9"/>
  <c r="T4" i="12"/>
  <c r="T19" i="12"/>
  <c r="U24" i="12"/>
  <c r="U25" i="12"/>
  <c r="U26" i="12"/>
  <c r="T31" i="12"/>
  <c r="T32" i="12"/>
  <c r="S5" i="12"/>
  <c r="S13" i="12"/>
  <c r="Q13" i="12" s="1"/>
  <c r="U14" i="12"/>
  <c r="T20" i="12"/>
  <c r="T33" i="12"/>
  <c r="U4" i="12"/>
  <c r="U5" i="12"/>
  <c r="U6" i="12"/>
  <c r="Q6" i="12" s="1"/>
  <c r="S12" i="12"/>
  <c r="T18" i="12"/>
  <c r="U19" i="12"/>
  <c r="U31" i="12"/>
  <c r="U70" i="11"/>
  <c r="S5" i="9"/>
  <c r="Q5" i="9" s="1"/>
  <c r="S6" i="9"/>
  <c r="U7" i="9"/>
  <c r="S20" i="9"/>
  <c r="S21" i="9"/>
  <c r="U4" i="9"/>
  <c r="U13" i="9"/>
  <c r="U14" i="9"/>
  <c r="U27" i="9"/>
  <c r="Q27" i="9" s="1"/>
  <c r="U28" i="9"/>
  <c r="T5" i="9"/>
  <c r="S13" i="9"/>
  <c r="S14" i="9"/>
  <c r="Q14" i="9" s="1"/>
  <c r="U18" i="9"/>
  <c r="S27" i="9"/>
  <c r="S28" i="9"/>
  <c r="T35" i="9"/>
  <c r="T40" i="9"/>
  <c r="S40" i="9"/>
  <c r="Q40" i="9" s="1"/>
  <c r="T39" i="9"/>
  <c r="Q41" i="9"/>
  <c r="T41" i="9"/>
  <c r="S39" i="9"/>
  <c r="U39" i="9"/>
  <c r="T34" i="9"/>
  <c r="U32" i="12"/>
  <c r="S14" i="12"/>
  <c r="T14" i="12"/>
  <c r="U12" i="12"/>
  <c r="U11" i="12"/>
  <c r="Q11" i="12" s="1"/>
  <c r="U7" i="12"/>
  <c r="T32" i="9"/>
  <c r="T27" i="9"/>
  <c r="U26" i="9"/>
  <c r="Q26" i="9" s="1"/>
  <c r="U25" i="9"/>
  <c r="Q25" i="9" s="1"/>
  <c r="Q20" i="9"/>
  <c r="U19" i="9"/>
  <c r="Q19" i="9" s="1"/>
  <c r="U12" i="9"/>
  <c r="Q12" i="9" s="1"/>
  <c r="U11" i="9"/>
  <c r="Q11" i="9" s="1"/>
  <c r="S7" i="9"/>
  <c r="T7" i="9"/>
  <c r="U6" i="9"/>
  <c r="Q6" i="9" s="1"/>
  <c r="T6" i="12"/>
  <c r="S7" i="12"/>
  <c r="T11" i="12"/>
  <c r="T12" i="12"/>
  <c r="T13" i="12"/>
  <c r="S4" i="12"/>
  <c r="T7" i="12"/>
  <c r="S24" i="12"/>
  <c r="S25" i="12"/>
  <c r="S26" i="12"/>
  <c r="U27" i="12"/>
  <c r="S18" i="12"/>
  <c r="Q18" i="12" s="1"/>
  <c r="S19" i="12"/>
  <c r="S20" i="12"/>
  <c r="T24" i="12"/>
  <c r="T25" i="12"/>
  <c r="T26" i="12"/>
  <c r="S31" i="12"/>
  <c r="S32" i="12"/>
  <c r="S33" i="12"/>
  <c r="S70" i="11"/>
  <c r="T4" i="9"/>
  <c r="T6" i="9"/>
  <c r="T11" i="9"/>
  <c r="T12" i="9"/>
  <c r="T13" i="9"/>
  <c r="T14" i="9"/>
  <c r="T18" i="9"/>
  <c r="T19" i="9"/>
  <c r="T20" i="9"/>
  <c r="T21" i="9"/>
  <c r="T25" i="9"/>
  <c r="U32" i="9"/>
  <c r="Q32" i="9" s="1"/>
  <c r="U33" i="9"/>
  <c r="Q33" i="9" s="1"/>
  <c r="U34" i="9"/>
  <c r="Q34" i="9" s="1"/>
  <c r="U35" i="9"/>
  <c r="Q35" i="9" s="1"/>
  <c r="Q20" i="12" l="1"/>
  <c r="Q19" i="12"/>
  <c r="Q25" i="12"/>
  <c r="Q12" i="12"/>
  <c r="Q5" i="12"/>
  <c r="Q21" i="9"/>
  <c r="Q18" i="9"/>
  <c r="Q4" i="9"/>
  <c r="Q32" i="12"/>
  <c r="Q33" i="12"/>
  <c r="Q24" i="12"/>
  <c r="Q14" i="12"/>
  <c r="Q28" i="9"/>
  <c r="Q13" i="9"/>
  <c r="Q31" i="12"/>
  <c r="Q26" i="12"/>
  <c r="Q4" i="12"/>
  <c r="Q7" i="12"/>
  <c r="Q7" i="9"/>
  <c r="Q39" i="9"/>
  <c r="R4" i="6" l="1"/>
  <c r="X119" i="6"/>
  <c r="W119" i="6"/>
  <c r="T119" i="6" s="1"/>
  <c r="V119" i="6"/>
  <c r="S119" i="6" s="1"/>
  <c r="R119" i="6"/>
  <c r="X118" i="6"/>
  <c r="W118" i="6"/>
  <c r="V118" i="6"/>
  <c r="R118" i="6"/>
  <c r="X117" i="6"/>
  <c r="W117" i="6"/>
  <c r="T117" i="6" s="1"/>
  <c r="V117" i="6"/>
  <c r="R117" i="6"/>
  <c r="X116" i="6"/>
  <c r="W116" i="6"/>
  <c r="V116" i="6"/>
  <c r="R116" i="6"/>
  <c r="N115" i="6"/>
  <c r="K115" i="6"/>
  <c r="H115" i="6"/>
  <c r="E115" i="6"/>
  <c r="X112" i="6"/>
  <c r="W112" i="6"/>
  <c r="V112" i="6"/>
  <c r="S112" i="6" s="1"/>
  <c r="T112" i="6"/>
  <c r="R112" i="6"/>
  <c r="X111" i="6"/>
  <c r="W111" i="6"/>
  <c r="V111" i="6"/>
  <c r="R111" i="6"/>
  <c r="X110" i="6"/>
  <c r="W110" i="6"/>
  <c r="V110" i="6"/>
  <c r="S110" i="6" s="1"/>
  <c r="R110" i="6"/>
  <c r="X109" i="6"/>
  <c r="W109" i="6"/>
  <c r="T109" i="6" s="1"/>
  <c r="V109" i="6"/>
  <c r="S109" i="6" s="1"/>
  <c r="R109" i="6"/>
  <c r="N108" i="6"/>
  <c r="K108" i="6"/>
  <c r="H108" i="6"/>
  <c r="E108" i="6"/>
  <c r="X105" i="6"/>
  <c r="W105" i="6"/>
  <c r="V105" i="6"/>
  <c r="T105" i="6" s="1"/>
  <c r="R105" i="6"/>
  <c r="X104" i="6"/>
  <c r="W104" i="6"/>
  <c r="V104" i="6"/>
  <c r="R104" i="6"/>
  <c r="X103" i="6"/>
  <c r="W103" i="6"/>
  <c r="U103" i="6" s="1"/>
  <c r="V103" i="6"/>
  <c r="T103" i="6" s="1"/>
  <c r="R103" i="6"/>
  <c r="X102" i="6"/>
  <c r="W102" i="6"/>
  <c r="V102" i="6"/>
  <c r="R102" i="6"/>
  <c r="N101" i="6"/>
  <c r="K101" i="6"/>
  <c r="H101" i="6"/>
  <c r="E101" i="6"/>
  <c r="X98" i="6"/>
  <c r="W98" i="6"/>
  <c r="V98" i="6"/>
  <c r="R98" i="6"/>
  <c r="X97" i="6"/>
  <c r="W97" i="6"/>
  <c r="V97" i="6"/>
  <c r="T97" i="6" s="1"/>
  <c r="R97" i="6"/>
  <c r="X96" i="6"/>
  <c r="W96" i="6"/>
  <c r="U96" i="6" s="1"/>
  <c r="V96" i="6"/>
  <c r="T96" i="6" s="1"/>
  <c r="R96" i="6"/>
  <c r="X95" i="6"/>
  <c r="W95" i="6"/>
  <c r="V95" i="6"/>
  <c r="R95" i="6"/>
  <c r="N94" i="6"/>
  <c r="K94" i="6"/>
  <c r="H94" i="6"/>
  <c r="E94" i="6"/>
  <c r="X91" i="6"/>
  <c r="W91" i="6"/>
  <c r="V91" i="6"/>
  <c r="R91" i="6"/>
  <c r="X90" i="6"/>
  <c r="W90" i="6"/>
  <c r="V90" i="6"/>
  <c r="R90" i="6"/>
  <c r="X89" i="6"/>
  <c r="W89" i="6"/>
  <c r="U89" i="6" s="1"/>
  <c r="V89" i="6"/>
  <c r="R89" i="6"/>
  <c r="X88" i="6"/>
  <c r="W88" i="6"/>
  <c r="U88" i="6" s="1"/>
  <c r="V88" i="6"/>
  <c r="R88" i="6"/>
  <c r="N87" i="6"/>
  <c r="K87" i="6"/>
  <c r="H87" i="6"/>
  <c r="E87" i="6"/>
  <c r="X84" i="6"/>
  <c r="W84" i="6"/>
  <c r="V84" i="6"/>
  <c r="T84" i="6" s="1"/>
  <c r="R84" i="6"/>
  <c r="X83" i="6"/>
  <c r="W83" i="6"/>
  <c r="V83" i="6"/>
  <c r="R83" i="6"/>
  <c r="X82" i="6"/>
  <c r="U82" i="6" s="1"/>
  <c r="W82" i="6"/>
  <c r="V82" i="6"/>
  <c r="R82" i="6"/>
  <c r="X81" i="6"/>
  <c r="U81" i="6" s="1"/>
  <c r="W81" i="6"/>
  <c r="V81" i="6"/>
  <c r="T81" i="6" s="1"/>
  <c r="R81" i="6"/>
  <c r="N80" i="6"/>
  <c r="K80" i="6"/>
  <c r="H80" i="6"/>
  <c r="E80" i="6"/>
  <c r="X77" i="6"/>
  <c r="U77" i="6" s="1"/>
  <c r="W77" i="6"/>
  <c r="V77" i="6"/>
  <c r="T77" i="6" s="1"/>
  <c r="R77" i="6"/>
  <c r="X76" i="6"/>
  <c r="W76" i="6"/>
  <c r="V76" i="6"/>
  <c r="R76" i="6"/>
  <c r="X75" i="6"/>
  <c r="W75" i="6"/>
  <c r="U75" i="6" s="1"/>
  <c r="V75" i="6"/>
  <c r="R75" i="6"/>
  <c r="X74" i="6"/>
  <c r="W74" i="6"/>
  <c r="V74" i="6"/>
  <c r="R74" i="6"/>
  <c r="N73" i="6"/>
  <c r="K73" i="6"/>
  <c r="H73" i="6"/>
  <c r="E73" i="6"/>
  <c r="X70" i="6"/>
  <c r="W70" i="6"/>
  <c r="V70" i="6"/>
  <c r="R70" i="6"/>
  <c r="X69" i="6"/>
  <c r="W69" i="6"/>
  <c r="V69" i="6"/>
  <c r="T69" i="6" s="1"/>
  <c r="R69" i="6"/>
  <c r="X68" i="6"/>
  <c r="U68" i="6" s="1"/>
  <c r="W68" i="6"/>
  <c r="V68" i="6"/>
  <c r="R68" i="6"/>
  <c r="X67" i="6"/>
  <c r="U67" i="6" s="1"/>
  <c r="W67" i="6"/>
  <c r="V67" i="6"/>
  <c r="T67" i="6" s="1"/>
  <c r="R67" i="6"/>
  <c r="N66" i="6"/>
  <c r="K66" i="6"/>
  <c r="H66" i="6"/>
  <c r="E66" i="6"/>
  <c r="X63" i="6"/>
  <c r="W63" i="6"/>
  <c r="V63" i="6"/>
  <c r="T63" i="6" s="1"/>
  <c r="R63" i="6"/>
  <c r="X62" i="6"/>
  <c r="W62" i="6"/>
  <c r="V62" i="6"/>
  <c r="T62" i="6" s="1"/>
  <c r="R62" i="6"/>
  <c r="X61" i="6"/>
  <c r="W61" i="6"/>
  <c r="V61" i="6"/>
  <c r="R61" i="6"/>
  <c r="X60" i="6"/>
  <c r="W60" i="6"/>
  <c r="V60" i="6"/>
  <c r="R60" i="6"/>
  <c r="N59" i="6"/>
  <c r="K59" i="6"/>
  <c r="H59" i="6"/>
  <c r="E59" i="6"/>
  <c r="X56" i="6"/>
  <c r="W56" i="6"/>
  <c r="V56" i="6"/>
  <c r="R56" i="6"/>
  <c r="X55" i="6"/>
  <c r="W55" i="6"/>
  <c r="V55" i="6"/>
  <c r="R55" i="6"/>
  <c r="X54" i="6"/>
  <c r="W54" i="6"/>
  <c r="T54" i="6" s="1"/>
  <c r="V54" i="6"/>
  <c r="R54" i="6"/>
  <c r="X53" i="6"/>
  <c r="W53" i="6"/>
  <c r="V53" i="6"/>
  <c r="R53" i="6"/>
  <c r="N52" i="6"/>
  <c r="K52" i="6"/>
  <c r="H52" i="6"/>
  <c r="E52" i="6"/>
  <c r="X49" i="6"/>
  <c r="W49" i="6"/>
  <c r="T49" i="6" s="1"/>
  <c r="V49" i="6"/>
  <c r="R49" i="6"/>
  <c r="X48" i="6"/>
  <c r="W48" i="6"/>
  <c r="V48" i="6"/>
  <c r="R48" i="6"/>
  <c r="X47" i="6"/>
  <c r="T47" i="6" s="1"/>
  <c r="W47" i="6"/>
  <c r="V47" i="6"/>
  <c r="R47" i="6"/>
  <c r="X46" i="6"/>
  <c r="T46" i="6" s="1"/>
  <c r="W46" i="6"/>
  <c r="V46" i="6"/>
  <c r="R46" i="6"/>
  <c r="N45" i="6"/>
  <c r="K45" i="6"/>
  <c r="H45" i="6"/>
  <c r="E45" i="6"/>
  <c r="X42" i="6"/>
  <c r="U42" i="6" s="1"/>
  <c r="W42" i="6"/>
  <c r="V42" i="6"/>
  <c r="S42" i="6" s="1"/>
  <c r="R42" i="6"/>
  <c r="X41" i="6"/>
  <c r="W41" i="6"/>
  <c r="V41" i="6"/>
  <c r="R41" i="6"/>
  <c r="X40" i="6"/>
  <c r="W40" i="6"/>
  <c r="V40" i="6"/>
  <c r="R40" i="6"/>
  <c r="X39" i="6"/>
  <c r="T39" i="6" s="1"/>
  <c r="W39" i="6"/>
  <c r="V39" i="6"/>
  <c r="R39" i="6"/>
  <c r="N38" i="6"/>
  <c r="K38" i="6"/>
  <c r="H38" i="6"/>
  <c r="E38" i="6"/>
  <c r="X35" i="6"/>
  <c r="W35" i="6"/>
  <c r="V35" i="6"/>
  <c r="S35" i="6" s="1"/>
  <c r="T35" i="6"/>
  <c r="R35" i="6"/>
  <c r="X34" i="6"/>
  <c r="W34" i="6"/>
  <c r="V34" i="6"/>
  <c r="R34" i="6"/>
  <c r="X33" i="6"/>
  <c r="W33" i="6"/>
  <c r="T33" i="6" s="1"/>
  <c r="V33" i="6"/>
  <c r="R33" i="6"/>
  <c r="X32" i="6"/>
  <c r="W32" i="6"/>
  <c r="V32" i="6"/>
  <c r="R32" i="6"/>
  <c r="N31" i="6"/>
  <c r="K31" i="6"/>
  <c r="H31" i="6"/>
  <c r="E31" i="6"/>
  <c r="X28" i="6"/>
  <c r="W28" i="6"/>
  <c r="V28" i="6"/>
  <c r="R28" i="6"/>
  <c r="X27" i="6"/>
  <c r="W27" i="6"/>
  <c r="V27" i="6"/>
  <c r="R27" i="6"/>
  <c r="X26" i="6"/>
  <c r="W26" i="6"/>
  <c r="V26" i="6"/>
  <c r="R26" i="6"/>
  <c r="X25" i="6"/>
  <c r="U25" i="6" s="1"/>
  <c r="W25" i="6"/>
  <c r="V25" i="6"/>
  <c r="S25" i="6" s="1"/>
  <c r="T25" i="6"/>
  <c r="R25" i="6"/>
  <c r="N24" i="6"/>
  <c r="K24" i="6"/>
  <c r="H24" i="6"/>
  <c r="E24" i="6"/>
  <c r="X21" i="6"/>
  <c r="W21" i="6"/>
  <c r="V21" i="6"/>
  <c r="T21" i="6" s="1"/>
  <c r="R21" i="6"/>
  <c r="X20" i="6"/>
  <c r="W20" i="6"/>
  <c r="V20" i="6"/>
  <c r="R20" i="6"/>
  <c r="X19" i="6"/>
  <c r="W19" i="6"/>
  <c r="U19" i="6" s="1"/>
  <c r="V19" i="6"/>
  <c r="R19" i="6"/>
  <c r="X18" i="6"/>
  <c r="W18" i="6"/>
  <c r="V18" i="6"/>
  <c r="R18" i="6"/>
  <c r="N17" i="6"/>
  <c r="K17" i="6"/>
  <c r="H17" i="6"/>
  <c r="E17" i="6"/>
  <c r="X14" i="6"/>
  <c r="W14" i="6"/>
  <c r="V14" i="6"/>
  <c r="R14" i="6"/>
  <c r="X13" i="6"/>
  <c r="W13" i="6"/>
  <c r="V13" i="6"/>
  <c r="R13" i="6"/>
  <c r="X12" i="6"/>
  <c r="U12" i="6" s="1"/>
  <c r="W12" i="6"/>
  <c r="V12" i="6"/>
  <c r="R12" i="6"/>
  <c r="X11" i="6"/>
  <c r="T11" i="6" s="1"/>
  <c r="W11" i="6"/>
  <c r="V11" i="6"/>
  <c r="R11" i="6"/>
  <c r="N10" i="6"/>
  <c r="K10" i="6"/>
  <c r="H10" i="6"/>
  <c r="E10" i="6"/>
  <c r="X7" i="6"/>
  <c r="W7" i="6"/>
  <c r="V7" i="6"/>
  <c r="R7" i="6"/>
  <c r="X6" i="6"/>
  <c r="W6" i="6"/>
  <c r="V6" i="6"/>
  <c r="R6" i="6"/>
  <c r="X5" i="6"/>
  <c r="W5" i="6"/>
  <c r="V5" i="6"/>
  <c r="R5" i="6"/>
  <c r="X4" i="6"/>
  <c r="W4" i="6"/>
  <c r="N3" i="6"/>
  <c r="K3" i="6"/>
  <c r="H3" i="6"/>
  <c r="E3" i="6"/>
  <c r="U116" i="6" l="1"/>
  <c r="T68" i="6"/>
  <c r="U117" i="6"/>
  <c r="S117" i="6"/>
  <c r="U118" i="6"/>
  <c r="U119" i="6"/>
  <c r="Q119" i="6" s="1"/>
  <c r="S116" i="6"/>
  <c r="T116" i="6"/>
  <c r="U109" i="6"/>
  <c r="Q109" i="6" s="1"/>
  <c r="U102" i="6"/>
  <c r="T98" i="6"/>
  <c r="U97" i="6"/>
  <c r="U95" i="6"/>
  <c r="U91" i="6"/>
  <c r="T91" i="6"/>
  <c r="T88" i="6"/>
  <c r="T82" i="6"/>
  <c r="U74" i="6"/>
  <c r="U70" i="6"/>
  <c r="U69" i="6"/>
  <c r="S54" i="6"/>
  <c r="U53" i="6"/>
  <c r="Q53" i="6" s="1"/>
  <c r="S53" i="6"/>
  <c r="S49" i="6"/>
  <c r="U49" i="6"/>
  <c r="Q49" i="6" s="1"/>
  <c r="S47" i="6"/>
  <c r="S40" i="6"/>
  <c r="T40" i="6"/>
  <c r="T41" i="6"/>
  <c r="U32" i="6"/>
  <c r="T19" i="6"/>
  <c r="U18" i="6"/>
  <c r="U14" i="6"/>
  <c r="S14" i="6"/>
  <c r="Q14" i="6" s="1"/>
  <c r="T12" i="6"/>
  <c r="S12" i="6"/>
  <c r="U111" i="6"/>
  <c r="U112" i="6"/>
  <c r="Q112" i="6" s="1"/>
  <c r="U104" i="6"/>
  <c r="U105" i="6"/>
  <c r="T102" i="6"/>
  <c r="U98" i="6"/>
  <c r="T95" i="6"/>
  <c r="T89" i="6"/>
  <c r="U90" i="6"/>
  <c r="U83" i="6"/>
  <c r="U84" i="6"/>
  <c r="T75" i="6"/>
  <c r="U76" i="6"/>
  <c r="T74" i="6"/>
  <c r="T70" i="6"/>
  <c r="U61" i="6"/>
  <c r="U60" i="6"/>
  <c r="U55" i="6"/>
  <c r="U54" i="6"/>
  <c r="Q54" i="6" s="1"/>
  <c r="U56" i="6"/>
  <c r="T53" i="6"/>
  <c r="U47" i="6"/>
  <c r="Q47" i="6" s="1"/>
  <c r="U48" i="6"/>
  <c r="S46" i="6"/>
  <c r="U40" i="6"/>
  <c r="S41" i="6"/>
  <c r="U41" i="6"/>
  <c r="Q41" i="6" s="1"/>
  <c r="S39" i="6"/>
  <c r="U33" i="6"/>
  <c r="S33" i="6"/>
  <c r="Q33" i="6" s="1"/>
  <c r="U34" i="6"/>
  <c r="U35" i="6"/>
  <c r="Q35" i="6" s="1"/>
  <c r="S32" i="6"/>
  <c r="T32" i="6"/>
  <c r="U26" i="6"/>
  <c r="U20" i="6"/>
  <c r="U21" i="6"/>
  <c r="T18" i="6"/>
  <c r="U13" i="6"/>
  <c r="S11" i="6"/>
  <c r="T61" i="6"/>
  <c r="U63" i="6"/>
  <c r="U62" i="6"/>
  <c r="T60" i="6"/>
  <c r="T26" i="6"/>
  <c r="S26" i="6"/>
  <c r="Q26" i="6" s="1"/>
  <c r="U28" i="6"/>
  <c r="S28" i="6"/>
  <c r="U27" i="6"/>
  <c r="T118" i="6"/>
  <c r="S118" i="6"/>
  <c r="T111" i="6"/>
  <c r="S111" i="6"/>
  <c r="U110" i="6"/>
  <c r="Q110" i="6" s="1"/>
  <c r="T110" i="6"/>
  <c r="T104" i="6"/>
  <c r="T90" i="6"/>
  <c r="T83" i="6"/>
  <c r="T76" i="6"/>
  <c r="T56" i="6"/>
  <c r="S56" i="6"/>
  <c r="T55" i="6"/>
  <c r="S55" i="6"/>
  <c r="T48" i="6"/>
  <c r="S48" i="6"/>
  <c r="U46" i="6"/>
  <c r="T42" i="6"/>
  <c r="Q42" i="6"/>
  <c r="U39" i="6"/>
  <c r="T34" i="6"/>
  <c r="S34" i="6"/>
  <c r="Q34" i="6" s="1"/>
  <c r="T28" i="6"/>
  <c r="T27" i="6"/>
  <c r="S27" i="6"/>
  <c r="T20" i="6"/>
  <c r="T14" i="6"/>
  <c r="T13" i="6"/>
  <c r="S13" i="6"/>
  <c r="Q13" i="6" s="1"/>
  <c r="Q12" i="6"/>
  <c r="U11" i="6"/>
  <c r="V4" i="6"/>
  <c r="T4" i="6" s="1"/>
  <c r="S102" i="6"/>
  <c r="S103" i="6"/>
  <c r="Q103" i="6" s="1"/>
  <c r="S104" i="6"/>
  <c r="S105" i="6"/>
  <c r="Q105" i="6" s="1"/>
  <c r="S95" i="6"/>
  <c r="S96" i="6"/>
  <c r="Q96" i="6" s="1"/>
  <c r="S97" i="6"/>
  <c r="S98" i="6"/>
  <c r="S88" i="6"/>
  <c r="Q88" i="6" s="1"/>
  <c r="S89" i="6"/>
  <c r="Q89" i="6" s="1"/>
  <c r="S90" i="6"/>
  <c r="S91" i="6"/>
  <c r="Q91" i="6" s="1"/>
  <c r="S81" i="6"/>
  <c r="Q81" i="6" s="1"/>
  <c r="S82" i="6"/>
  <c r="Q82" i="6" s="1"/>
  <c r="S83" i="6"/>
  <c r="S84" i="6"/>
  <c r="S74" i="6"/>
  <c r="Q74" i="6" s="1"/>
  <c r="S75" i="6"/>
  <c r="Q75" i="6" s="1"/>
  <c r="S76" i="6"/>
  <c r="S77" i="6"/>
  <c r="Q77" i="6" s="1"/>
  <c r="S67" i="6"/>
  <c r="Q67" i="6" s="1"/>
  <c r="S68" i="6"/>
  <c r="Q68" i="6" s="1"/>
  <c r="S69" i="6"/>
  <c r="S70" i="6"/>
  <c r="S60" i="6"/>
  <c r="Q60" i="6" s="1"/>
  <c r="S61" i="6"/>
  <c r="S62" i="6"/>
  <c r="S63" i="6"/>
  <c r="Q63" i="6" s="1"/>
  <c r="Q32" i="6"/>
  <c r="Q25" i="6"/>
  <c r="S18" i="6"/>
  <c r="Q18" i="6" s="1"/>
  <c r="S19" i="6"/>
  <c r="Q19" i="6" s="1"/>
  <c r="S20" i="6"/>
  <c r="S21" i="6"/>
  <c r="S7" i="6"/>
  <c r="T5" i="6"/>
  <c r="T6" i="6"/>
  <c r="U7" i="6"/>
  <c r="T7" i="6"/>
  <c r="S6" i="6"/>
  <c r="S5" i="6"/>
  <c r="U6" i="6"/>
  <c r="U5" i="6"/>
  <c r="Q117" i="6" l="1"/>
  <c r="Q116" i="6"/>
  <c r="Q70" i="6"/>
  <c r="Q118" i="6"/>
  <c r="Q104" i="6"/>
  <c r="Q102" i="6"/>
  <c r="Q97" i="6"/>
  <c r="Q95" i="6"/>
  <c r="Q90" i="6"/>
  <c r="Q84" i="6"/>
  <c r="Q83" i="6"/>
  <c r="Q69" i="6"/>
  <c r="Q48" i="6"/>
  <c r="Q46" i="6"/>
  <c r="Q40" i="6"/>
  <c r="Q21" i="6"/>
  <c r="Q111" i="6"/>
  <c r="Q98" i="6"/>
  <c r="Q76" i="6"/>
  <c r="Q61" i="6"/>
  <c r="Q55" i="6"/>
  <c r="Q56" i="6"/>
  <c r="Q39" i="6"/>
  <c r="Q28" i="6"/>
  <c r="Q20" i="6"/>
  <c r="Q11" i="6"/>
  <c r="Q62" i="6"/>
  <c r="Q27" i="6"/>
  <c r="U4" i="6"/>
  <c r="S4" i="6"/>
  <c r="Q7" i="6"/>
  <c r="Q5" i="6"/>
  <c r="Q6" i="6"/>
  <c r="Q4" i="6" l="1"/>
</calcChain>
</file>

<file path=xl/sharedStrings.xml><?xml version="1.0" encoding="utf-8"?>
<sst xmlns="http://schemas.openxmlformats.org/spreadsheetml/2006/main" count="1084" uniqueCount="286">
  <si>
    <t>勝点</t>
    <rPh sb="0" eb="1">
      <t>カ</t>
    </rPh>
    <rPh sb="1" eb="2">
      <t>テン</t>
    </rPh>
    <phoneticPr fontId="4"/>
  </si>
  <si>
    <t>順位</t>
    <rPh sb="0" eb="2">
      <t>ジュンイ</t>
    </rPh>
    <phoneticPr fontId="4"/>
  </si>
  <si>
    <t>得失</t>
    <rPh sb="0" eb="1">
      <t>トク</t>
    </rPh>
    <rPh sb="1" eb="2">
      <t>シツ</t>
    </rPh>
    <phoneticPr fontId="4"/>
  </si>
  <si>
    <t>勝</t>
    <rPh sb="0" eb="1">
      <t>カツ</t>
    </rPh>
    <phoneticPr fontId="4"/>
  </si>
  <si>
    <t>負</t>
    <rPh sb="0" eb="1">
      <t>マ</t>
    </rPh>
    <phoneticPr fontId="4"/>
  </si>
  <si>
    <t>引分</t>
    <rPh sb="0" eb="2">
      <t>ヒキワケ</t>
    </rPh>
    <phoneticPr fontId="4"/>
  </si>
  <si>
    <t>会   場</t>
    <rPh sb="0" eb="1">
      <t>カイ</t>
    </rPh>
    <rPh sb="4" eb="5">
      <t>バ</t>
    </rPh>
    <phoneticPr fontId="4"/>
  </si>
  <si>
    <t>春季西湘地区予選対戦表</t>
    <rPh sb="0" eb="1">
      <t>ハル</t>
    </rPh>
    <rPh sb="1" eb="2">
      <t>シュンキ</t>
    </rPh>
    <rPh sb="2" eb="4">
      <t>セイショウ</t>
    </rPh>
    <rPh sb="4" eb="6">
      <t>チク</t>
    </rPh>
    <rPh sb="6" eb="8">
      <t>ヨセン</t>
    </rPh>
    <rPh sb="8" eb="11">
      <t>タイセンヒョウ</t>
    </rPh>
    <phoneticPr fontId="4"/>
  </si>
  <si>
    <t>春季横須賀地区予選対戦表</t>
    <rPh sb="0" eb="1">
      <t>ハル</t>
    </rPh>
    <rPh sb="1" eb="2">
      <t>シュンキ</t>
    </rPh>
    <rPh sb="2" eb="5">
      <t>ヨコスカ</t>
    </rPh>
    <rPh sb="5" eb="7">
      <t>チク</t>
    </rPh>
    <rPh sb="7" eb="9">
      <t>ヨセン</t>
    </rPh>
    <rPh sb="9" eb="12">
      <t>タイセンヒョウ</t>
    </rPh>
    <phoneticPr fontId="4"/>
  </si>
  <si>
    <t>春季湘南地区予選対戦表</t>
    <rPh sb="0" eb="1">
      <t>ハル</t>
    </rPh>
    <rPh sb="1" eb="2">
      <t>シュンキ</t>
    </rPh>
    <rPh sb="2" eb="4">
      <t>ショウナン</t>
    </rPh>
    <rPh sb="4" eb="6">
      <t>チク</t>
    </rPh>
    <rPh sb="6" eb="8">
      <t>ヨセン</t>
    </rPh>
    <rPh sb="8" eb="11">
      <t>タイセンヒョウ</t>
    </rPh>
    <phoneticPr fontId="4"/>
  </si>
  <si>
    <t>春季横浜地区予選対戦表</t>
    <rPh sb="0" eb="1">
      <t>ハル</t>
    </rPh>
    <rPh sb="1" eb="2">
      <t>シュンキ</t>
    </rPh>
    <rPh sb="2" eb="4">
      <t>ヨコハマ</t>
    </rPh>
    <rPh sb="4" eb="6">
      <t>チク</t>
    </rPh>
    <rPh sb="6" eb="8">
      <t>ヨセン</t>
    </rPh>
    <rPh sb="8" eb="11">
      <t>タイセンヒョウ</t>
    </rPh>
    <phoneticPr fontId="4"/>
  </si>
  <si>
    <t>－</t>
    <phoneticPr fontId="4"/>
  </si>
  <si>
    <t>Ｂ</t>
    <phoneticPr fontId="4"/>
  </si>
  <si>
    <t>Ｃ</t>
    <phoneticPr fontId="4"/>
  </si>
  <si>
    <t>Ｄ</t>
    <phoneticPr fontId="4"/>
  </si>
  <si>
    <t>Ｅ</t>
    <phoneticPr fontId="4"/>
  </si>
  <si>
    <t>Ａ</t>
    <phoneticPr fontId="4"/>
  </si>
  <si>
    <t>－</t>
    <phoneticPr fontId="4"/>
  </si>
  <si>
    <t>Ｆ</t>
    <phoneticPr fontId="4"/>
  </si>
  <si>
    <t>Ｇ</t>
    <phoneticPr fontId="4"/>
  </si>
  <si>
    <t>Ｈ</t>
    <phoneticPr fontId="4"/>
  </si>
  <si>
    <t>Ｊ</t>
    <phoneticPr fontId="4"/>
  </si>
  <si>
    <t>Ｋ</t>
    <phoneticPr fontId="4"/>
  </si>
  <si>
    <t>Ｌ</t>
    <phoneticPr fontId="4"/>
  </si>
  <si>
    <t>Ｍ</t>
    <phoneticPr fontId="4"/>
  </si>
  <si>
    <t>Ｎ</t>
    <phoneticPr fontId="4"/>
  </si>
  <si>
    <t>Ｏ</t>
    <phoneticPr fontId="4"/>
  </si>
  <si>
    <t>Ｐ</t>
    <phoneticPr fontId="4"/>
  </si>
  <si>
    <t>Ｑ</t>
    <phoneticPr fontId="4"/>
  </si>
  <si>
    <t>藤沢工科</t>
    <rPh sb="0" eb="2">
      <t>フジサワ</t>
    </rPh>
    <rPh sb="2" eb="4">
      <t>コウカ</t>
    </rPh>
    <phoneticPr fontId="2"/>
  </si>
  <si>
    <t>鎌倉学園</t>
    <rPh sb="0" eb="2">
      <t>カマクラ</t>
    </rPh>
    <rPh sb="2" eb="4">
      <t>ガクエン</t>
    </rPh>
    <phoneticPr fontId="2"/>
  </si>
  <si>
    <t>寒　　川</t>
    <rPh sb="0" eb="1">
      <t>カン</t>
    </rPh>
    <rPh sb="3" eb="4">
      <t>カワ</t>
    </rPh>
    <phoneticPr fontId="2"/>
  </si>
  <si>
    <t>湘 南 台</t>
    <rPh sb="0" eb="1">
      <t>ショウ</t>
    </rPh>
    <rPh sb="2" eb="3">
      <t>ミナミ</t>
    </rPh>
    <rPh sb="4" eb="5">
      <t>ダイ</t>
    </rPh>
    <phoneticPr fontId="2"/>
  </si>
  <si>
    <t>藤沢清流</t>
    <rPh sb="0" eb="2">
      <t>フジサワ</t>
    </rPh>
    <rPh sb="2" eb="4">
      <t>セイリュウ</t>
    </rPh>
    <phoneticPr fontId="2"/>
  </si>
  <si>
    <t>アレセイア湘南</t>
    <rPh sb="5" eb="7">
      <t>ショウナン</t>
    </rPh>
    <phoneticPr fontId="2"/>
  </si>
  <si>
    <t>鎌　　倉</t>
    <rPh sb="0" eb="1">
      <t>カマ</t>
    </rPh>
    <rPh sb="3" eb="4">
      <t>クラ</t>
    </rPh>
    <phoneticPr fontId="2"/>
  </si>
  <si>
    <t>藤沢翔陵高</t>
    <rPh sb="0" eb="2">
      <t>フジサワ</t>
    </rPh>
    <rPh sb="2" eb="3">
      <t>ショウ</t>
    </rPh>
    <rPh sb="3" eb="4">
      <t>リョウ</t>
    </rPh>
    <rPh sb="4" eb="5">
      <t>コウ</t>
    </rPh>
    <phoneticPr fontId="2"/>
  </si>
  <si>
    <t>藤沢翔陵</t>
    <rPh sb="0" eb="2">
      <t>フジサワ</t>
    </rPh>
    <rPh sb="2" eb="3">
      <t>ショウ</t>
    </rPh>
    <rPh sb="3" eb="4">
      <t>リョウ</t>
    </rPh>
    <phoneticPr fontId="2"/>
  </si>
  <si>
    <t>慶應藤沢</t>
    <rPh sb="0" eb="2">
      <t>ケイオウ</t>
    </rPh>
    <rPh sb="2" eb="4">
      <t>フジサワ</t>
    </rPh>
    <phoneticPr fontId="2"/>
  </si>
  <si>
    <t>七里ガ浜</t>
    <rPh sb="0" eb="1">
      <t>ナナ</t>
    </rPh>
    <rPh sb="1" eb="2">
      <t>サト</t>
    </rPh>
    <rPh sb="3" eb="4">
      <t>ハマ</t>
    </rPh>
    <phoneticPr fontId="2"/>
  </si>
  <si>
    <t>茅 ケ 崎</t>
    <rPh sb="0" eb="1">
      <t>チガヤ</t>
    </rPh>
    <rPh sb="4" eb="5">
      <t>サキ</t>
    </rPh>
    <phoneticPr fontId="2"/>
  </si>
  <si>
    <t>湘　　南</t>
    <rPh sb="0" eb="1">
      <t>ショウ</t>
    </rPh>
    <rPh sb="3" eb="4">
      <t>ミナミ</t>
    </rPh>
    <phoneticPr fontId="2"/>
  </si>
  <si>
    <t>日大藤沢</t>
    <rPh sb="0" eb="2">
      <t>ニチダイ</t>
    </rPh>
    <rPh sb="2" eb="4">
      <t>フジサワ</t>
    </rPh>
    <phoneticPr fontId="2"/>
  </si>
  <si>
    <t>湘南学園</t>
    <rPh sb="0" eb="2">
      <t>ショウナン</t>
    </rPh>
    <rPh sb="2" eb="4">
      <t>ガクエン</t>
    </rPh>
    <phoneticPr fontId="2"/>
  </si>
  <si>
    <t>茅ケ崎西浜</t>
    <rPh sb="0" eb="3">
      <t>チガサキ</t>
    </rPh>
    <rPh sb="3" eb="5">
      <t>ニシハマ</t>
    </rPh>
    <phoneticPr fontId="2"/>
  </si>
  <si>
    <t>深　　沢</t>
    <rPh sb="0" eb="1">
      <t>フカ</t>
    </rPh>
    <rPh sb="3" eb="4">
      <t>サワ</t>
    </rPh>
    <phoneticPr fontId="2"/>
  </si>
  <si>
    <t>藤 沢 西</t>
    <rPh sb="0" eb="1">
      <t>フジ</t>
    </rPh>
    <rPh sb="2" eb="3">
      <t>サワ</t>
    </rPh>
    <rPh sb="4" eb="5">
      <t>ニシ</t>
    </rPh>
    <phoneticPr fontId="2"/>
  </si>
  <si>
    <t>平塚学園湘南</t>
    <rPh sb="0" eb="2">
      <t>ヒラツカ</t>
    </rPh>
    <rPh sb="2" eb="4">
      <t>ガクエン</t>
    </rPh>
    <rPh sb="4" eb="6">
      <t>ショウナン</t>
    </rPh>
    <phoneticPr fontId="2"/>
  </si>
  <si>
    <t>平塚学園</t>
    <rPh sb="0" eb="2">
      <t>ヒラツカ</t>
    </rPh>
    <rPh sb="2" eb="4">
      <t>ガクエン</t>
    </rPh>
    <phoneticPr fontId="2"/>
  </si>
  <si>
    <t>平塚工科</t>
    <rPh sb="0" eb="2">
      <t>ヒラツカ</t>
    </rPh>
    <rPh sb="2" eb="4">
      <t>コウカ</t>
    </rPh>
    <phoneticPr fontId="2"/>
  </si>
  <si>
    <t>小 田 原</t>
    <rPh sb="0" eb="1">
      <t>ショウ</t>
    </rPh>
    <rPh sb="2" eb="3">
      <t>タ</t>
    </rPh>
    <rPh sb="4" eb="5">
      <t>ハラ</t>
    </rPh>
    <phoneticPr fontId="2"/>
  </si>
  <si>
    <t>立花学園</t>
    <rPh sb="0" eb="2">
      <t>タチバナ</t>
    </rPh>
    <rPh sb="2" eb="4">
      <t>ガクエン</t>
    </rPh>
    <phoneticPr fontId="2"/>
  </si>
  <si>
    <t>旭　　丘</t>
    <rPh sb="0" eb="1">
      <t>アサヒ</t>
    </rPh>
    <rPh sb="3" eb="4">
      <t>オカ</t>
    </rPh>
    <phoneticPr fontId="2"/>
  </si>
  <si>
    <t>大　　磯</t>
    <rPh sb="0" eb="1">
      <t>ダイ</t>
    </rPh>
    <rPh sb="3" eb="4">
      <t>イソ</t>
    </rPh>
    <phoneticPr fontId="2"/>
  </si>
  <si>
    <t>山　　北</t>
    <rPh sb="0" eb="1">
      <t>ヤマ</t>
    </rPh>
    <rPh sb="3" eb="4">
      <t>キタ</t>
    </rPh>
    <phoneticPr fontId="2"/>
  </si>
  <si>
    <t>相　　洋</t>
    <rPh sb="0" eb="1">
      <t>アイ</t>
    </rPh>
    <rPh sb="3" eb="4">
      <t>ヨウ</t>
    </rPh>
    <phoneticPr fontId="2"/>
  </si>
  <si>
    <t>星槎国際湘南</t>
    <rPh sb="0" eb="2">
      <t>セイサ</t>
    </rPh>
    <rPh sb="2" eb="4">
      <t>コクサイ</t>
    </rPh>
    <rPh sb="4" eb="6">
      <t>ショウナン</t>
    </rPh>
    <phoneticPr fontId="2"/>
  </si>
  <si>
    <t>平塚江南</t>
    <rPh sb="0" eb="2">
      <t>ヒラツカ</t>
    </rPh>
    <rPh sb="2" eb="4">
      <t>コウナン</t>
    </rPh>
    <phoneticPr fontId="2"/>
  </si>
  <si>
    <t>小田原球場</t>
    <rPh sb="0" eb="3">
      <t>オダワラ</t>
    </rPh>
    <rPh sb="3" eb="5">
      <t>キュウジョウ</t>
    </rPh>
    <phoneticPr fontId="2"/>
  </si>
  <si>
    <t>逗　　葉</t>
    <rPh sb="0" eb="1">
      <t>ズ</t>
    </rPh>
    <rPh sb="3" eb="4">
      <t>ハ</t>
    </rPh>
    <phoneticPr fontId="2"/>
  </si>
  <si>
    <t>湘南学院</t>
    <rPh sb="0" eb="2">
      <t>ショウナン</t>
    </rPh>
    <rPh sb="2" eb="4">
      <t>ガクイン</t>
    </rPh>
    <phoneticPr fontId="2"/>
  </si>
  <si>
    <t>横須賀スタジアム</t>
    <rPh sb="0" eb="3">
      <t>ヨコスカ</t>
    </rPh>
    <phoneticPr fontId="2"/>
  </si>
  <si>
    <t>三浦学苑</t>
    <rPh sb="0" eb="2">
      <t>ミウラ</t>
    </rPh>
    <rPh sb="2" eb="3">
      <t>ガク</t>
    </rPh>
    <rPh sb="3" eb="4">
      <t>エン</t>
    </rPh>
    <phoneticPr fontId="2"/>
  </si>
  <si>
    <t>愛川高</t>
    <rPh sb="0" eb="2">
      <t>アイカワ</t>
    </rPh>
    <rPh sb="2" eb="3">
      <t>コウ</t>
    </rPh>
    <phoneticPr fontId="2"/>
  </si>
  <si>
    <t>愛　　川</t>
    <rPh sb="0" eb="1">
      <t>アイ</t>
    </rPh>
    <rPh sb="3" eb="4">
      <t>カワ</t>
    </rPh>
    <phoneticPr fontId="2"/>
  </si>
  <si>
    <t>秦　　野</t>
    <rPh sb="0" eb="1">
      <t>シン</t>
    </rPh>
    <rPh sb="3" eb="4">
      <t>ノ</t>
    </rPh>
    <phoneticPr fontId="2"/>
  </si>
  <si>
    <t>伊 志 田</t>
    <rPh sb="0" eb="1">
      <t>イ</t>
    </rPh>
    <rPh sb="2" eb="3">
      <t>ココロザシ</t>
    </rPh>
    <rPh sb="4" eb="5">
      <t>タ</t>
    </rPh>
    <phoneticPr fontId="2"/>
  </si>
  <si>
    <t>厚 木 北</t>
    <rPh sb="0" eb="1">
      <t>アツシ</t>
    </rPh>
    <rPh sb="2" eb="3">
      <t>キ</t>
    </rPh>
    <rPh sb="4" eb="5">
      <t>キタ</t>
    </rPh>
    <phoneticPr fontId="2"/>
  </si>
  <si>
    <t>相模田名高</t>
    <rPh sb="0" eb="2">
      <t>サガミ</t>
    </rPh>
    <rPh sb="2" eb="4">
      <t>タナ</t>
    </rPh>
    <rPh sb="4" eb="5">
      <t>コウ</t>
    </rPh>
    <phoneticPr fontId="2"/>
  </si>
  <si>
    <t>相模田名</t>
    <rPh sb="0" eb="2">
      <t>サガミ</t>
    </rPh>
    <rPh sb="2" eb="4">
      <t>タナ</t>
    </rPh>
    <phoneticPr fontId="2"/>
  </si>
  <si>
    <t>城　　山</t>
    <rPh sb="0" eb="1">
      <t>シロ</t>
    </rPh>
    <rPh sb="3" eb="4">
      <t>ヤマ</t>
    </rPh>
    <phoneticPr fontId="2"/>
  </si>
  <si>
    <t>綾 瀬 西</t>
    <rPh sb="0" eb="1">
      <t>アヤ</t>
    </rPh>
    <rPh sb="2" eb="3">
      <t>セ</t>
    </rPh>
    <rPh sb="4" eb="5">
      <t>ニシ</t>
    </rPh>
    <phoneticPr fontId="2"/>
  </si>
  <si>
    <t>大和高</t>
    <rPh sb="0" eb="2">
      <t>ヤマト</t>
    </rPh>
    <rPh sb="2" eb="3">
      <t>コウ</t>
    </rPh>
    <phoneticPr fontId="2"/>
  </si>
  <si>
    <t>柏木学園</t>
    <rPh sb="0" eb="2">
      <t>カシワギ</t>
    </rPh>
    <rPh sb="2" eb="4">
      <t>ガクエン</t>
    </rPh>
    <phoneticPr fontId="2"/>
  </si>
  <si>
    <t>弥　　栄</t>
    <rPh sb="0" eb="1">
      <t>ヤ</t>
    </rPh>
    <rPh sb="3" eb="4">
      <t>サカエ</t>
    </rPh>
    <phoneticPr fontId="2"/>
  </si>
  <si>
    <t>大　　和</t>
    <rPh sb="0" eb="1">
      <t>ダイ</t>
    </rPh>
    <rPh sb="3" eb="4">
      <t>ワ</t>
    </rPh>
    <phoneticPr fontId="2"/>
  </si>
  <si>
    <t>座間総合</t>
    <rPh sb="0" eb="2">
      <t>ザマ</t>
    </rPh>
    <rPh sb="2" eb="4">
      <t>ソウゴウ</t>
    </rPh>
    <phoneticPr fontId="2"/>
  </si>
  <si>
    <t>大 和 南</t>
    <rPh sb="0" eb="1">
      <t>ダイ</t>
    </rPh>
    <rPh sb="2" eb="3">
      <t>ワ</t>
    </rPh>
    <rPh sb="4" eb="5">
      <t>ミナミ</t>
    </rPh>
    <phoneticPr fontId="2"/>
  </si>
  <si>
    <t>麻溝台高</t>
    <rPh sb="0" eb="3">
      <t>アサミゾダイ</t>
    </rPh>
    <rPh sb="3" eb="4">
      <t>コウ</t>
    </rPh>
    <phoneticPr fontId="2"/>
  </si>
  <si>
    <t>厚　　木</t>
    <rPh sb="0" eb="1">
      <t>アツシ</t>
    </rPh>
    <rPh sb="3" eb="4">
      <t>キ</t>
    </rPh>
    <phoneticPr fontId="2"/>
  </si>
  <si>
    <t>麻 溝 台</t>
    <rPh sb="0" eb="1">
      <t>アサ</t>
    </rPh>
    <rPh sb="2" eb="3">
      <t>ミゾ</t>
    </rPh>
    <rPh sb="4" eb="5">
      <t>ダイ</t>
    </rPh>
    <phoneticPr fontId="2"/>
  </si>
  <si>
    <t>海 老 名</t>
    <rPh sb="0" eb="1">
      <t>ウミ</t>
    </rPh>
    <rPh sb="2" eb="3">
      <t>ロウ</t>
    </rPh>
    <rPh sb="4" eb="5">
      <t>メイ</t>
    </rPh>
    <phoneticPr fontId="2"/>
  </si>
  <si>
    <t>厚木玉川球場</t>
    <rPh sb="0" eb="2">
      <t>アツギ</t>
    </rPh>
    <rPh sb="2" eb="4">
      <t>タマガワ</t>
    </rPh>
    <rPh sb="4" eb="6">
      <t>キュウジョウ</t>
    </rPh>
    <phoneticPr fontId="2"/>
  </si>
  <si>
    <t>秦野総合</t>
    <rPh sb="0" eb="2">
      <t>ハダノ</t>
    </rPh>
    <rPh sb="2" eb="4">
      <t>ソウゴウ</t>
    </rPh>
    <phoneticPr fontId="2"/>
  </si>
  <si>
    <t>上 溝 南</t>
    <rPh sb="0" eb="1">
      <t>ウエ</t>
    </rPh>
    <rPh sb="2" eb="3">
      <t>ミゾ</t>
    </rPh>
    <rPh sb="4" eb="5">
      <t>ミナミ</t>
    </rPh>
    <phoneticPr fontId="2"/>
  </si>
  <si>
    <t>厚 木 西</t>
    <rPh sb="0" eb="1">
      <t>アツシ</t>
    </rPh>
    <rPh sb="2" eb="3">
      <t>キ</t>
    </rPh>
    <rPh sb="4" eb="5">
      <t>ニシ</t>
    </rPh>
    <phoneticPr fontId="2"/>
  </si>
  <si>
    <t>座間高</t>
    <rPh sb="0" eb="2">
      <t>ザマ</t>
    </rPh>
    <rPh sb="2" eb="3">
      <t>コウ</t>
    </rPh>
    <phoneticPr fontId="2"/>
  </si>
  <si>
    <t>相模原中等</t>
    <rPh sb="0" eb="3">
      <t>サガミハラ</t>
    </rPh>
    <rPh sb="3" eb="5">
      <t>チュウトウ</t>
    </rPh>
    <phoneticPr fontId="2"/>
  </si>
  <si>
    <t>上　　溝</t>
    <rPh sb="0" eb="1">
      <t>ウエ</t>
    </rPh>
    <rPh sb="3" eb="4">
      <t>ミゾ</t>
    </rPh>
    <phoneticPr fontId="2"/>
  </si>
  <si>
    <t>中央農業</t>
    <rPh sb="0" eb="2">
      <t>チュウオウ</t>
    </rPh>
    <rPh sb="2" eb="4">
      <t>ノウギョウ</t>
    </rPh>
    <phoneticPr fontId="2"/>
  </si>
  <si>
    <t>厚 木 東</t>
    <rPh sb="0" eb="1">
      <t>アツシ</t>
    </rPh>
    <rPh sb="2" eb="3">
      <t>キ</t>
    </rPh>
    <rPh sb="4" eb="5">
      <t>ヒガシ</t>
    </rPh>
    <phoneticPr fontId="2"/>
  </si>
  <si>
    <t>大 和 西</t>
    <rPh sb="0" eb="1">
      <t>ダイ</t>
    </rPh>
    <rPh sb="2" eb="3">
      <t>ワ</t>
    </rPh>
    <rPh sb="4" eb="5">
      <t>ニシ</t>
    </rPh>
    <phoneticPr fontId="2"/>
  </si>
  <si>
    <t>東海大相模</t>
    <rPh sb="0" eb="3">
      <t>トウカイダイ</t>
    </rPh>
    <rPh sb="3" eb="5">
      <t>サガミ</t>
    </rPh>
    <phoneticPr fontId="2"/>
  </si>
  <si>
    <t>麻布大附</t>
    <rPh sb="0" eb="2">
      <t>アザブ</t>
    </rPh>
    <rPh sb="2" eb="3">
      <t>ダイ</t>
    </rPh>
    <rPh sb="3" eb="4">
      <t>フ</t>
    </rPh>
    <phoneticPr fontId="2"/>
  </si>
  <si>
    <t>向　　上</t>
    <rPh sb="0" eb="1">
      <t>ムカイ</t>
    </rPh>
    <rPh sb="3" eb="4">
      <t>ウエ</t>
    </rPh>
    <phoneticPr fontId="2"/>
  </si>
  <si>
    <t>綾　　瀬</t>
    <rPh sb="0" eb="1">
      <t>アヤ</t>
    </rPh>
    <rPh sb="3" eb="4">
      <t>セ</t>
    </rPh>
    <phoneticPr fontId="2"/>
  </si>
  <si>
    <t>橋　　本</t>
    <rPh sb="0" eb="1">
      <t>ハシ</t>
    </rPh>
    <rPh sb="3" eb="4">
      <t>ホン</t>
    </rPh>
    <phoneticPr fontId="2"/>
  </si>
  <si>
    <t>大 和 東</t>
    <rPh sb="0" eb="1">
      <t>ダイ</t>
    </rPh>
    <rPh sb="2" eb="3">
      <t>ワ</t>
    </rPh>
    <rPh sb="4" eb="5">
      <t>ヒガシ</t>
    </rPh>
    <phoneticPr fontId="2"/>
  </si>
  <si>
    <t>川崎工科高</t>
    <rPh sb="0" eb="2">
      <t>カワサキ</t>
    </rPh>
    <rPh sb="2" eb="4">
      <t>コウカ</t>
    </rPh>
    <rPh sb="4" eb="5">
      <t>コウ</t>
    </rPh>
    <phoneticPr fontId="2"/>
  </si>
  <si>
    <t>住吉高</t>
    <rPh sb="0" eb="2">
      <t>スミヨシ</t>
    </rPh>
    <rPh sb="2" eb="3">
      <t>コウ</t>
    </rPh>
    <phoneticPr fontId="2"/>
  </si>
  <si>
    <t>桐光学園高</t>
    <rPh sb="0" eb="2">
      <t>トウコウ</t>
    </rPh>
    <rPh sb="2" eb="4">
      <t>ガクエン</t>
    </rPh>
    <rPh sb="4" eb="5">
      <t>コウ</t>
    </rPh>
    <phoneticPr fontId="2"/>
  </si>
  <si>
    <t>大師高</t>
    <rPh sb="0" eb="2">
      <t>ダイシ</t>
    </rPh>
    <rPh sb="2" eb="3">
      <t>コウ</t>
    </rPh>
    <phoneticPr fontId="2"/>
  </si>
  <si>
    <t>２０１７年度</t>
    <rPh sb="4" eb="5">
      <t>ネン</t>
    </rPh>
    <rPh sb="5" eb="6">
      <t>ド</t>
    </rPh>
    <phoneticPr fontId="2"/>
  </si>
  <si>
    <t>Ｉ</t>
    <phoneticPr fontId="4"/>
  </si>
  <si>
    <t>横浜桜陽高</t>
    <rPh sb="0" eb="2">
      <t>ヨコハマ</t>
    </rPh>
    <rPh sb="2" eb="4">
      <t>オウヨウ</t>
    </rPh>
    <rPh sb="4" eb="5">
      <t>ケイタカ</t>
    </rPh>
    <phoneticPr fontId="2"/>
  </si>
  <si>
    <t>横浜桜陽</t>
    <rPh sb="0" eb="2">
      <t>ヨコハマ</t>
    </rPh>
    <rPh sb="2" eb="4">
      <t>オウヨウ</t>
    </rPh>
    <phoneticPr fontId="2"/>
  </si>
  <si>
    <t>横浜緑園・横浜旭陵</t>
    <rPh sb="0" eb="2">
      <t>ヨコハマ</t>
    </rPh>
    <rPh sb="2" eb="4">
      <t>リョクエン</t>
    </rPh>
    <rPh sb="5" eb="7">
      <t>ヨコハマ</t>
    </rPh>
    <rPh sb="7" eb="9">
      <t>キョクリョウ</t>
    </rPh>
    <phoneticPr fontId="2"/>
  </si>
  <si>
    <t>柏　　陽</t>
    <rPh sb="0" eb="1">
      <t>カシワ</t>
    </rPh>
    <rPh sb="3" eb="4">
      <t>ヨウ</t>
    </rPh>
    <phoneticPr fontId="2"/>
  </si>
  <si>
    <t>城　　郷</t>
    <rPh sb="0" eb="1">
      <t>シロ</t>
    </rPh>
    <rPh sb="3" eb="4">
      <t>ゴウ</t>
    </rPh>
    <phoneticPr fontId="2"/>
  </si>
  <si>
    <t>横浜高長浜</t>
    <rPh sb="0" eb="2">
      <t>ヨコハマ</t>
    </rPh>
    <rPh sb="2" eb="3">
      <t>ケイタカ</t>
    </rPh>
    <rPh sb="3" eb="5">
      <t>ナガハマ</t>
    </rPh>
    <phoneticPr fontId="2"/>
  </si>
  <si>
    <t>東</t>
    <rPh sb="0" eb="1">
      <t>ヒガシ</t>
    </rPh>
    <phoneticPr fontId="2"/>
  </si>
  <si>
    <t>横　　浜</t>
    <rPh sb="0" eb="1">
      <t>ヨコ</t>
    </rPh>
    <rPh sb="3" eb="4">
      <t>ハマ</t>
    </rPh>
    <phoneticPr fontId="2"/>
  </si>
  <si>
    <t>白    山</t>
    <rPh sb="0" eb="1">
      <t>シロ</t>
    </rPh>
    <rPh sb="5" eb="6">
      <t>ヤマ</t>
    </rPh>
    <phoneticPr fontId="2"/>
  </si>
  <si>
    <t>金沢高</t>
    <rPh sb="0" eb="2">
      <t>カナザワ</t>
    </rPh>
    <rPh sb="2" eb="3">
      <t>ケイタカ</t>
    </rPh>
    <phoneticPr fontId="2"/>
  </si>
  <si>
    <t>関東学院</t>
    <rPh sb="0" eb="2">
      <t>カントウ</t>
    </rPh>
    <rPh sb="2" eb="4">
      <t>ガクイン</t>
    </rPh>
    <phoneticPr fontId="2"/>
  </si>
  <si>
    <t>金　　沢</t>
    <rPh sb="0" eb="1">
      <t>キン</t>
    </rPh>
    <rPh sb="3" eb="4">
      <t>サワ</t>
    </rPh>
    <phoneticPr fontId="2"/>
  </si>
  <si>
    <t>新　　栄</t>
    <rPh sb="0" eb="1">
      <t>シン</t>
    </rPh>
    <rPh sb="3" eb="4">
      <t>エイ</t>
    </rPh>
    <phoneticPr fontId="2"/>
  </si>
  <si>
    <t>橘 学 苑</t>
    <rPh sb="0" eb="1">
      <t>タチバナ</t>
    </rPh>
    <rPh sb="2" eb="3">
      <t>ガク</t>
    </rPh>
    <rPh sb="4" eb="5">
      <t>エン</t>
    </rPh>
    <phoneticPr fontId="2"/>
  </si>
  <si>
    <t>桐蔭学園高</t>
    <rPh sb="0" eb="2">
      <t>トウイン</t>
    </rPh>
    <rPh sb="2" eb="4">
      <t>ガクエン</t>
    </rPh>
    <rPh sb="4" eb="5">
      <t>ケイタカ</t>
    </rPh>
    <phoneticPr fontId="2"/>
  </si>
  <si>
    <t>桐蔭学園</t>
    <rPh sb="0" eb="2">
      <t>トウイン</t>
    </rPh>
    <rPh sb="2" eb="4">
      <t>ガクエン</t>
    </rPh>
    <phoneticPr fontId="2"/>
  </si>
  <si>
    <t>田奈・釜利谷・永谷</t>
    <rPh sb="0" eb="2">
      <t>タナ</t>
    </rPh>
    <rPh sb="3" eb="6">
      <t>カマリヤ</t>
    </rPh>
    <rPh sb="7" eb="9">
      <t>ナガヤ</t>
    </rPh>
    <phoneticPr fontId="2"/>
  </si>
  <si>
    <t>金沢総合</t>
    <rPh sb="0" eb="2">
      <t>カナザワ</t>
    </rPh>
    <rPh sb="2" eb="4">
      <t>ソウゴウ</t>
    </rPh>
    <phoneticPr fontId="2"/>
  </si>
  <si>
    <t>元 石 川</t>
    <rPh sb="0" eb="1">
      <t>モト</t>
    </rPh>
    <rPh sb="2" eb="3">
      <t>イシ</t>
    </rPh>
    <rPh sb="4" eb="5">
      <t>カワ</t>
    </rPh>
    <phoneticPr fontId="2"/>
  </si>
  <si>
    <t>希望ケ丘高</t>
    <rPh sb="0" eb="2">
      <t>キボウ</t>
    </rPh>
    <rPh sb="3" eb="4">
      <t>オカ</t>
    </rPh>
    <rPh sb="4" eb="5">
      <t>ケイタカ</t>
    </rPh>
    <phoneticPr fontId="2"/>
  </si>
  <si>
    <t>希望ケ丘</t>
    <rPh sb="0" eb="2">
      <t>キボウ</t>
    </rPh>
    <rPh sb="3" eb="4">
      <t>オカ</t>
    </rPh>
    <phoneticPr fontId="2"/>
  </si>
  <si>
    <t>横浜翠陵</t>
    <rPh sb="0" eb="2">
      <t>ヨコハマ</t>
    </rPh>
    <rPh sb="2" eb="4">
      <t>スイリョウ</t>
    </rPh>
    <phoneticPr fontId="2"/>
  </si>
  <si>
    <t>新　　羽</t>
    <rPh sb="0" eb="1">
      <t>シン</t>
    </rPh>
    <rPh sb="3" eb="4">
      <t>ハネ</t>
    </rPh>
    <phoneticPr fontId="2"/>
  </si>
  <si>
    <t>氷 取 沢</t>
    <rPh sb="0" eb="1">
      <t>コオリ</t>
    </rPh>
    <rPh sb="2" eb="3">
      <t>トリ</t>
    </rPh>
    <rPh sb="4" eb="5">
      <t>サワ</t>
    </rPh>
    <phoneticPr fontId="2"/>
  </si>
  <si>
    <t>横浜商高</t>
    <rPh sb="0" eb="2">
      <t>ヨコハマ</t>
    </rPh>
    <rPh sb="2" eb="3">
      <t>ショウ</t>
    </rPh>
    <rPh sb="3" eb="4">
      <t>ケイタカ</t>
    </rPh>
    <phoneticPr fontId="2"/>
  </si>
  <si>
    <t>森村学園</t>
    <rPh sb="0" eb="2">
      <t>モリムラ</t>
    </rPh>
    <rPh sb="2" eb="4">
      <t>ガクエン</t>
    </rPh>
    <phoneticPr fontId="2"/>
  </si>
  <si>
    <t>横 浜 商</t>
    <rPh sb="0" eb="1">
      <t>ヨコ</t>
    </rPh>
    <rPh sb="2" eb="3">
      <t>ハマ</t>
    </rPh>
    <rPh sb="4" eb="5">
      <t>ショウ</t>
    </rPh>
    <phoneticPr fontId="2"/>
  </si>
  <si>
    <t>荏　　田</t>
    <rPh sb="0" eb="1">
      <t>ジン</t>
    </rPh>
    <rPh sb="3" eb="4">
      <t>タ</t>
    </rPh>
    <phoneticPr fontId="2"/>
  </si>
  <si>
    <t>戸　　塚</t>
    <rPh sb="0" eb="1">
      <t>ト</t>
    </rPh>
    <rPh sb="3" eb="4">
      <t>ツカ</t>
    </rPh>
    <phoneticPr fontId="2"/>
  </si>
  <si>
    <t>横浜商大高</t>
    <rPh sb="0" eb="2">
      <t>ヨコハマ</t>
    </rPh>
    <rPh sb="2" eb="4">
      <t>ショウダイ</t>
    </rPh>
    <rPh sb="4" eb="5">
      <t>ケイタカ</t>
    </rPh>
    <phoneticPr fontId="2"/>
  </si>
  <si>
    <t>横浜商大</t>
    <rPh sb="0" eb="2">
      <t>ヨコハマ</t>
    </rPh>
    <rPh sb="2" eb="4">
      <t>ショウダイ</t>
    </rPh>
    <phoneticPr fontId="2"/>
  </si>
  <si>
    <t>横浜学園</t>
    <rPh sb="0" eb="2">
      <t>ヨコハマ</t>
    </rPh>
    <rPh sb="2" eb="4">
      <t>ガクエン</t>
    </rPh>
    <phoneticPr fontId="2"/>
  </si>
  <si>
    <t>山手学院</t>
    <rPh sb="0" eb="2">
      <t>ヤマテ</t>
    </rPh>
    <rPh sb="2" eb="4">
      <t>ガクイン</t>
    </rPh>
    <phoneticPr fontId="2"/>
  </si>
  <si>
    <t>横浜明朋</t>
    <rPh sb="0" eb="2">
      <t>ヨコハマ</t>
    </rPh>
    <rPh sb="2" eb="3">
      <t>メイ</t>
    </rPh>
    <rPh sb="3" eb="4">
      <t>ホウ</t>
    </rPh>
    <phoneticPr fontId="2"/>
  </si>
  <si>
    <t>南高</t>
    <rPh sb="0" eb="1">
      <t>ミナミ</t>
    </rPh>
    <rPh sb="1" eb="2">
      <t>ケイタカ</t>
    </rPh>
    <phoneticPr fontId="2"/>
  </si>
  <si>
    <t>南</t>
    <rPh sb="0" eb="1">
      <t>ミナミ</t>
    </rPh>
    <phoneticPr fontId="2"/>
  </si>
  <si>
    <t>サイエンスフロンティア</t>
    <phoneticPr fontId="2"/>
  </si>
  <si>
    <t>上 矢 部</t>
    <rPh sb="0" eb="1">
      <t>ウエ</t>
    </rPh>
    <rPh sb="2" eb="3">
      <t>ヤ</t>
    </rPh>
    <rPh sb="4" eb="5">
      <t>ブ</t>
    </rPh>
    <phoneticPr fontId="2"/>
  </si>
  <si>
    <t>浅　　野</t>
    <rPh sb="0" eb="1">
      <t>アサ</t>
    </rPh>
    <rPh sb="3" eb="4">
      <t>ノ</t>
    </rPh>
    <phoneticPr fontId="2"/>
  </si>
  <si>
    <t>川和高</t>
    <rPh sb="0" eb="2">
      <t>カワワ</t>
    </rPh>
    <rPh sb="2" eb="3">
      <t>ケイタカ</t>
    </rPh>
    <phoneticPr fontId="2"/>
  </si>
  <si>
    <t>横浜翠嵐</t>
    <rPh sb="0" eb="2">
      <t>ヨコハマ</t>
    </rPh>
    <rPh sb="2" eb="4">
      <t>スイラン</t>
    </rPh>
    <phoneticPr fontId="2"/>
  </si>
  <si>
    <t>中大横浜</t>
    <rPh sb="0" eb="2">
      <t>チュウダイ</t>
    </rPh>
    <rPh sb="2" eb="4">
      <t>ヨコハマ</t>
    </rPh>
    <phoneticPr fontId="2"/>
  </si>
  <si>
    <t>川　　和</t>
    <rPh sb="0" eb="1">
      <t>カワ</t>
    </rPh>
    <rPh sb="3" eb="4">
      <t>ワ</t>
    </rPh>
    <phoneticPr fontId="2"/>
  </si>
  <si>
    <t>県 商 工</t>
    <rPh sb="0" eb="1">
      <t>ケン</t>
    </rPh>
    <rPh sb="2" eb="3">
      <t>ショウ</t>
    </rPh>
    <rPh sb="4" eb="5">
      <t>コウ</t>
    </rPh>
    <phoneticPr fontId="2"/>
  </si>
  <si>
    <t>慶應義塾高</t>
    <rPh sb="0" eb="2">
      <t>ケイオウ</t>
    </rPh>
    <rPh sb="2" eb="4">
      <t>ギジュク</t>
    </rPh>
    <rPh sb="4" eb="5">
      <t>ケイタカ</t>
    </rPh>
    <phoneticPr fontId="2"/>
  </si>
  <si>
    <t>慶應義塾</t>
    <rPh sb="0" eb="2">
      <t>ケイオウ</t>
    </rPh>
    <rPh sb="2" eb="4">
      <t>ギジュク</t>
    </rPh>
    <phoneticPr fontId="2"/>
  </si>
  <si>
    <t>金　　井</t>
    <rPh sb="0" eb="1">
      <t>キン</t>
    </rPh>
    <rPh sb="3" eb="4">
      <t>イ</t>
    </rPh>
    <phoneticPr fontId="2"/>
  </si>
  <si>
    <t>秀　　英</t>
    <rPh sb="0" eb="1">
      <t>シュウ</t>
    </rPh>
    <rPh sb="3" eb="4">
      <t>エイ</t>
    </rPh>
    <phoneticPr fontId="2"/>
  </si>
  <si>
    <t>舞　　岡</t>
    <rPh sb="0" eb="1">
      <t>マイ</t>
    </rPh>
    <rPh sb="3" eb="4">
      <t>オカ</t>
    </rPh>
    <phoneticPr fontId="2"/>
  </si>
  <si>
    <t>桜丘高</t>
    <rPh sb="0" eb="2">
      <t>サクラガオカ</t>
    </rPh>
    <rPh sb="2" eb="3">
      <t>ケイタカ</t>
    </rPh>
    <phoneticPr fontId="2"/>
  </si>
  <si>
    <t>横浜平沼</t>
    <rPh sb="0" eb="2">
      <t>ヨコハマ</t>
    </rPh>
    <rPh sb="2" eb="4">
      <t>ヒラヌマ</t>
    </rPh>
    <phoneticPr fontId="2"/>
  </si>
  <si>
    <t>保土ヶ谷</t>
    <rPh sb="0" eb="4">
      <t>ホドガヤ</t>
    </rPh>
    <phoneticPr fontId="2"/>
  </si>
  <si>
    <t>桜　　丘</t>
    <rPh sb="0" eb="1">
      <t>サクラ</t>
    </rPh>
    <rPh sb="3" eb="4">
      <t>オカ</t>
    </rPh>
    <phoneticPr fontId="2"/>
  </si>
  <si>
    <t>霧 が 丘</t>
    <rPh sb="0" eb="1">
      <t>キリ</t>
    </rPh>
    <rPh sb="4" eb="5">
      <t>オカ</t>
    </rPh>
    <phoneticPr fontId="2"/>
  </si>
  <si>
    <t>横浜隼人高</t>
    <rPh sb="0" eb="2">
      <t>ヨコハマ</t>
    </rPh>
    <rPh sb="2" eb="4">
      <t>ハヤト</t>
    </rPh>
    <rPh sb="4" eb="5">
      <t>ケイタカ</t>
    </rPh>
    <phoneticPr fontId="2"/>
  </si>
  <si>
    <t>横浜隼人</t>
    <rPh sb="0" eb="2">
      <t>ヨコハマ</t>
    </rPh>
    <rPh sb="2" eb="4">
      <t>ハヤト</t>
    </rPh>
    <phoneticPr fontId="2"/>
  </si>
  <si>
    <t>鶴　　見</t>
    <rPh sb="0" eb="1">
      <t>ツル</t>
    </rPh>
    <rPh sb="3" eb="4">
      <t>ミ</t>
    </rPh>
    <phoneticPr fontId="2"/>
  </si>
  <si>
    <t>瀬 谷 西</t>
    <rPh sb="0" eb="1">
      <t>セ</t>
    </rPh>
    <rPh sb="2" eb="3">
      <t>タニ</t>
    </rPh>
    <rPh sb="4" eb="5">
      <t>ニシ</t>
    </rPh>
    <phoneticPr fontId="2"/>
  </si>
  <si>
    <t>岸　　根</t>
    <rPh sb="0" eb="1">
      <t>キシ</t>
    </rPh>
    <rPh sb="3" eb="4">
      <t>ネ</t>
    </rPh>
    <phoneticPr fontId="2"/>
  </si>
  <si>
    <t>武相高</t>
    <rPh sb="0" eb="2">
      <t>ブソウ</t>
    </rPh>
    <rPh sb="2" eb="3">
      <t>ケイタカ</t>
    </rPh>
    <phoneticPr fontId="2"/>
  </si>
  <si>
    <t>神奈川大附</t>
    <rPh sb="0" eb="4">
      <t>カナガワダイ</t>
    </rPh>
    <rPh sb="4" eb="5">
      <t>フ</t>
    </rPh>
    <phoneticPr fontId="2"/>
  </si>
  <si>
    <t>武　　相</t>
    <rPh sb="0" eb="1">
      <t>タケシ</t>
    </rPh>
    <rPh sb="3" eb="4">
      <t>アイ</t>
    </rPh>
    <phoneticPr fontId="2"/>
  </si>
  <si>
    <t>市 ヶ 尾</t>
    <rPh sb="0" eb="1">
      <t>シ</t>
    </rPh>
    <rPh sb="4" eb="5">
      <t>オ</t>
    </rPh>
    <phoneticPr fontId="2"/>
  </si>
  <si>
    <t>磯　　子</t>
    <rPh sb="0" eb="1">
      <t>イソ</t>
    </rPh>
    <rPh sb="3" eb="4">
      <t>コ</t>
    </rPh>
    <phoneticPr fontId="2"/>
  </si>
  <si>
    <t>横浜創学館高</t>
    <rPh sb="0" eb="5">
      <t>ヨコハマソウガクカン</t>
    </rPh>
    <rPh sb="5" eb="6">
      <t>ケイタカ</t>
    </rPh>
    <phoneticPr fontId="2"/>
  </si>
  <si>
    <t>横浜創学館</t>
    <rPh sb="0" eb="5">
      <t>ヨコハマソウガクカン</t>
    </rPh>
    <phoneticPr fontId="2"/>
  </si>
  <si>
    <t>横浜南陵</t>
    <rPh sb="0" eb="2">
      <t>ヨコハマ</t>
    </rPh>
    <rPh sb="2" eb="4">
      <t>ナンリョウ</t>
    </rPh>
    <phoneticPr fontId="2"/>
  </si>
  <si>
    <t>松　　陽</t>
    <rPh sb="0" eb="1">
      <t>マツ</t>
    </rPh>
    <rPh sb="3" eb="4">
      <t>ヨウ</t>
    </rPh>
    <phoneticPr fontId="2"/>
  </si>
  <si>
    <t>瀬　　谷</t>
    <rPh sb="0" eb="1">
      <t>セ</t>
    </rPh>
    <rPh sb="3" eb="4">
      <t>タニ</t>
    </rPh>
    <phoneticPr fontId="2"/>
  </si>
  <si>
    <t>日大高</t>
    <rPh sb="0" eb="2">
      <t>ニチダイ</t>
    </rPh>
    <rPh sb="2" eb="3">
      <t>ケイタカ</t>
    </rPh>
    <phoneticPr fontId="2"/>
  </si>
  <si>
    <t>サレジオ学院</t>
    <rPh sb="4" eb="6">
      <t>ガクイン</t>
    </rPh>
    <phoneticPr fontId="2"/>
  </si>
  <si>
    <t>旭</t>
    <rPh sb="0" eb="1">
      <t>アサヒ</t>
    </rPh>
    <phoneticPr fontId="2"/>
  </si>
  <si>
    <t>日　　大</t>
    <rPh sb="0" eb="1">
      <t>ニチ</t>
    </rPh>
    <rPh sb="3" eb="4">
      <t>ダイ</t>
    </rPh>
    <phoneticPr fontId="2"/>
  </si>
  <si>
    <t>磯 子 工</t>
    <rPh sb="0" eb="1">
      <t>イソ</t>
    </rPh>
    <rPh sb="2" eb="3">
      <t>コ</t>
    </rPh>
    <rPh sb="4" eb="5">
      <t>コウ</t>
    </rPh>
    <phoneticPr fontId="2"/>
  </si>
  <si>
    <t>横浜清陵高</t>
    <rPh sb="0" eb="2">
      <t>ヨコハマ</t>
    </rPh>
    <rPh sb="2" eb="4">
      <t>セイリョウ</t>
    </rPh>
    <rPh sb="4" eb="5">
      <t>コウ</t>
    </rPh>
    <phoneticPr fontId="2"/>
  </si>
  <si>
    <t>横浜清陵</t>
    <rPh sb="0" eb="2">
      <t>ヨコハマ</t>
    </rPh>
    <rPh sb="2" eb="4">
      <t>セイリョウ</t>
    </rPh>
    <phoneticPr fontId="2"/>
  </si>
  <si>
    <t>鶴見大附</t>
    <rPh sb="0" eb="3">
      <t>ツルミダイ</t>
    </rPh>
    <rPh sb="3" eb="4">
      <t>フ</t>
    </rPh>
    <phoneticPr fontId="2"/>
  </si>
  <si>
    <t>横浜立野</t>
    <rPh sb="0" eb="2">
      <t>ヨコハマ</t>
    </rPh>
    <rPh sb="2" eb="4">
      <t>タテノ</t>
    </rPh>
    <phoneticPr fontId="2"/>
  </si>
  <si>
    <t>関東六浦</t>
    <rPh sb="0" eb="2">
      <t>カントウ</t>
    </rPh>
    <rPh sb="2" eb="4">
      <t>ムツウラ</t>
    </rPh>
    <phoneticPr fontId="2"/>
  </si>
  <si>
    <t>神奈川工高</t>
    <rPh sb="0" eb="3">
      <t>カナガワ</t>
    </rPh>
    <rPh sb="3" eb="4">
      <t>コウ</t>
    </rPh>
    <rPh sb="4" eb="5">
      <t>ケイタカ</t>
    </rPh>
    <phoneticPr fontId="2"/>
  </si>
  <si>
    <t>神奈川工</t>
    <rPh sb="0" eb="3">
      <t>カナガワ</t>
    </rPh>
    <rPh sb="3" eb="4">
      <t>コウ</t>
    </rPh>
    <phoneticPr fontId="2"/>
  </si>
  <si>
    <t>港　　北</t>
    <rPh sb="0" eb="1">
      <t>ミナト</t>
    </rPh>
    <rPh sb="3" eb="4">
      <t>キタ</t>
    </rPh>
    <phoneticPr fontId="2"/>
  </si>
  <si>
    <t>光　　陵</t>
    <rPh sb="0" eb="1">
      <t>ヒカリ</t>
    </rPh>
    <rPh sb="3" eb="4">
      <t>ミササギ</t>
    </rPh>
    <phoneticPr fontId="2"/>
  </si>
  <si>
    <t>横 浜 栄</t>
    <rPh sb="0" eb="1">
      <t>ヨコ</t>
    </rPh>
    <rPh sb="2" eb="3">
      <t>ハマ</t>
    </rPh>
    <rPh sb="4" eb="5">
      <t>サカエ</t>
    </rPh>
    <phoneticPr fontId="2"/>
  </si>
  <si>
    <t>春季川崎地区予選対戦表</t>
    <rPh sb="0" eb="1">
      <t>ハル</t>
    </rPh>
    <rPh sb="1" eb="2">
      <t>シュンキ</t>
    </rPh>
    <rPh sb="2" eb="4">
      <t>カワサキ</t>
    </rPh>
    <rPh sb="4" eb="6">
      <t>チク</t>
    </rPh>
    <rPh sb="6" eb="8">
      <t>ヨセン</t>
    </rPh>
    <rPh sb="8" eb="11">
      <t>タイセンヒョウ</t>
    </rPh>
    <phoneticPr fontId="4"/>
  </si>
  <si>
    <t>高　　津</t>
  </si>
  <si>
    <t>麻生総合・市 川 崎</t>
    <rPh sb="0" eb="2">
      <t>アサオ</t>
    </rPh>
    <rPh sb="2" eb="4">
      <t>ソウゴウ</t>
    </rPh>
    <phoneticPr fontId="2"/>
  </si>
  <si>
    <t>川崎工科</t>
    <rPh sb="0" eb="2">
      <t>カワサキ</t>
    </rPh>
    <rPh sb="2" eb="4">
      <t>コウカ</t>
    </rPh>
    <phoneticPr fontId="2"/>
  </si>
  <si>
    <t>生 田 東</t>
  </si>
  <si>
    <t>麻　　生</t>
  </si>
  <si>
    <t>Ｃ</t>
    <phoneticPr fontId="4"/>
  </si>
  <si>
    <t>大　　師</t>
  </si>
  <si>
    <t>－</t>
    <phoneticPr fontId="4"/>
  </si>
  <si>
    <t>川 崎 北</t>
  </si>
  <si>
    <t>－</t>
    <phoneticPr fontId="4"/>
  </si>
  <si>
    <t>菅</t>
  </si>
  <si>
    <t>県 川 崎</t>
    <rPh sb="0" eb="1">
      <t>ケン</t>
    </rPh>
    <rPh sb="2" eb="3">
      <t>カワ</t>
    </rPh>
    <rPh sb="4" eb="5">
      <t>ザキ</t>
    </rPh>
    <phoneticPr fontId="2"/>
  </si>
  <si>
    <t>百合丘高</t>
    <rPh sb="0" eb="3">
      <t>ユリガオカ</t>
    </rPh>
    <rPh sb="3" eb="4">
      <t>コウ</t>
    </rPh>
    <phoneticPr fontId="2"/>
  </si>
  <si>
    <t>百 合 丘</t>
  </si>
  <si>
    <t>橘</t>
  </si>
  <si>
    <t>新　　城</t>
  </si>
  <si>
    <t>法 政 二</t>
  </si>
  <si>
    <t>Ｅ</t>
    <phoneticPr fontId="4"/>
  </si>
  <si>
    <t>住　　吉</t>
  </si>
  <si>
    <t>向の岡工</t>
  </si>
  <si>
    <t>幸</t>
    <rPh sb="0" eb="1">
      <t>サイワ</t>
    </rPh>
    <phoneticPr fontId="2"/>
  </si>
  <si>
    <t>川崎総合科学</t>
  </si>
  <si>
    <t>Ａ</t>
    <phoneticPr fontId="4"/>
  </si>
  <si>
    <t>茅ケ崎北陵高</t>
    <rPh sb="0" eb="3">
      <t>チガサキ</t>
    </rPh>
    <rPh sb="3" eb="5">
      <t>ホクリョウ</t>
    </rPh>
    <rPh sb="5" eb="6">
      <t>コウ</t>
    </rPh>
    <phoneticPr fontId="2"/>
  </si>
  <si>
    <t>茅ケ崎北陵</t>
    <rPh sb="0" eb="3">
      <t>チガサキ</t>
    </rPh>
    <rPh sb="3" eb="5">
      <t>ホクリョウ</t>
    </rPh>
    <phoneticPr fontId="2"/>
  </si>
  <si>
    <t>－</t>
    <phoneticPr fontId="4"/>
  </si>
  <si>
    <t>Ｂ</t>
    <phoneticPr fontId="4"/>
  </si>
  <si>
    <t>藤嶺藤沢高</t>
    <rPh sb="0" eb="1">
      <t>トウ</t>
    </rPh>
    <rPh sb="1" eb="2">
      <t>レイ</t>
    </rPh>
    <rPh sb="2" eb="4">
      <t>フジサワ</t>
    </rPh>
    <rPh sb="4" eb="5">
      <t>コウ</t>
    </rPh>
    <phoneticPr fontId="2"/>
  </si>
  <si>
    <t>藤嶺藤沢</t>
    <rPh sb="0" eb="1">
      <t>トウ</t>
    </rPh>
    <rPh sb="1" eb="2">
      <t>レイ</t>
    </rPh>
    <rPh sb="2" eb="4">
      <t>フジサワ</t>
    </rPh>
    <phoneticPr fontId="2"/>
  </si>
  <si>
    <t>Ｄ</t>
    <phoneticPr fontId="4"/>
  </si>
  <si>
    <t>湘南台高</t>
    <rPh sb="0" eb="2">
      <t>ショウナン</t>
    </rPh>
    <rPh sb="2" eb="3">
      <t>ダイ</t>
    </rPh>
    <rPh sb="3" eb="4">
      <t>コウ</t>
    </rPh>
    <phoneticPr fontId="2"/>
  </si>
  <si>
    <t>大　　船</t>
    <rPh sb="0" eb="1">
      <t>ダイ</t>
    </rPh>
    <rPh sb="3" eb="4">
      <t>フネ</t>
    </rPh>
    <phoneticPr fontId="2"/>
  </si>
  <si>
    <t>藤沢八部球場</t>
    <rPh sb="0" eb="2">
      <t>フジサワ</t>
    </rPh>
    <rPh sb="2" eb="4">
      <t>ハッペ</t>
    </rPh>
    <rPh sb="4" eb="6">
      <t>キュウジョウ</t>
    </rPh>
    <phoneticPr fontId="2"/>
  </si>
  <si>
    <t>鶴　　嶺</t>
    <rPh sb="0" eb="1">
      <t>ツル</t>
    </rPh>
    <rPh sb="3" eb="4">
      <t>レイ</t>
    </rPh>
    <phoneticPr fontId="2"/>
  </si>
  <si>
    <t>Ｆ</t>
    <phoneticPr fontId="4"/>
  </si>
  <si>
    <t>湘南工科</t>
    <rPh sb="0" eb="2">
      <t>ショウナン</t>
    </rPh>
    <rPh sb="2" eb="4">
      <t>コウカ</t>
    </rPh>
    <phoneticPr fontId="2"/>
  </si>
  <si>
    <t>三浦学苑高</t>
    <rPh sb="0" eb="2">
      <t>ミウラ</t>
    </rPh>
    <rPh sb="2" eb="3">
      <t>ガク</t>
    </rPh>
    <rPh sb="3" eb="4">
      <t>エン</t>
    </rPh>
    <rPh sb="4" eb="5">
      <t>コウ</t>
    </rPh>
    <phoneticPr fontId="2"/>
  </si>
  <si>
    <t>逗子開成</t>
  </si>
  <si>
    <t>逗　　子</t>
  </si>
  <si>
    <t>追　　浜</t>
  </si>
  <si>
    <t>横須賀大津</t>
  </si>
  <si>
    <t>横須賀工</t>
  </si>
  <si>
    <t>大　　楠</t>
  </si>
  <si>
    <t>横須賀総合</t>
  </si>
  <si>
    <t>津久井浜高</t>
    <rPh sb="0" eb="3">
      <t>ツクイ</t>
    </rPh>
    <rPh sb="3" eb="4">
      <t>ハマ</t>
    </rPh>
    <rPh sb="4" eb="5">
      <t>コウ</t>
    </rPh>
    <phoneticPr fontId="2"/>
  </si>
  <si>
    <t>津久井浜</t>
  </si>
  <si>
    <t>横須賀学院</t>
  </si>
  <si>
    <t>横須賀</t>
  </si>
  <si>
    <t>春季北相地区予選対戦表</t>
    <rPh sb="0" eb="1">
      <t>ハル</t>
    </rPh>
    <rPh sb="1" eb="2">
      <t>シュンキ</t>
    </rPh>
    <rPh sb="2" eb="4">
      <t>ホクソウ</t>
    </rPh>
    <rPh sb="4" eb="6">
      <t>チク</t>
    </rPh>
    <rPh sb="6" eb="8">
      <t>ヨセン</t>
    </rPh>
    <rPh sb="8" eb="11">
      <t>タイセンヒョウ</t>
    </rPh>
    <phoneticPr fontId="4"/>
  </si>
  <si>
    <t>有　　馬</t>
    <rPh sb="0" eb="1">
      <t>ユウ</t>
    </rPh>
    <rPh sb="3" eb="4">
      <t>ウマ</t>
    </rPh>
    <phoneticPr fontId="2"/>
  </si>
  <si>
    <t>相模原高</t>
    <rPh sb="0" eb="3">
      <t>サガミハラ</t>
    </rPh>
    <rPh sb="3" eb="4">
      <t>ダカ</t>
    </rPh>
    <phoneticPr fontId="2"/>
  </si>
  <si>
    <t>相 模 原</t>
    <rPh sb="0" eb="1">
      <t>ソウ</t>
    </rPh>
    <rPh sb="2" eb="3">
      <t>モ</t>
    </rPh>
    <rPh sb="4" eb="5">
      <t>ハラ</t>
    </rPh>
    <phoneticPr fontId="2"/>
  </si>
  <si>
    <t>神奈川総産・相模原青陵</t>
    <rPh sb="0" eb="3">
      <t>カナガワ</t>
    </rPh>
    <rPh sb="3" eb="4">
      <t>ソウ</t>
    </rPh>
    <rPh sb="4" eb="5">
      <t>サン</t>
    </rPh>
    <rPh sb="6" eb="9">
      <t>サガミハラ</t>
    </rPh>
    <rPh sb="9" eb="10">
      <t>アオ</t>
    </rPh>
    <rPh sb="10" eb="11">
      <t>リョウ</t>
    </rPh>
    <phoneticPr fontId="2"/>
  </si>
  <si>
    <t>上 鶴 間</t>
    <rPh sb="0" eb="1">
      <t>ウエ</t>
    </rPh>
    <rPh sb="2" eb="3">
      <t>ツル</t>
    </rPh>
    <rPh sb="4" eb="5">
      <t>アイダ</t>
    </rPh>
    <phoneticPr fontId="2"/>
  </si>
  <si>
    <t>相模原総合</t>
    <rPh sb="0" eb="3">
      <t>サガミハラ</t>
    </rPh>
    <rPh sb="3" eb="5">
      <t>ソウゴウ</t>
    </rPh>
    <phoneticPr fontId="2"/>
  </si>
  <si>
    <t>秦野曽屋</t>
    <rPh sb="0" eb="2">
      <t>ハダノ</t>
    </rPh>
    <rPh sb="2" eb="3">
      <t>ソ</t>
    </rPh>
    <rPh sb="3" eb="4">
      <t>ヤ</t>
    </rPh>
    <phoneticPr fontId="2"/>
  </si>
  <si>
    <t>相原高</t>
    <rPh sb="0" eb="2">
      <t>アイハラ</t>
    </rPh>
    <rPh sb="2" eb="3">
      <t>ダカ</t>
    </rPh>
    <phoneticPr fontId="2"/>
  </si>
  <si>
    <t>相原・伊勢原</t>
    <rPh sb="0" eb="2">
      <t>アイハラ</t>
    </rPh>
    <rPh sb="3" eb="6">
      <t>イセハラ</t>
    </rPh>
    <phoneticPr fontId="2"/>
  </si>
  <si>
    <t>津 久 井</t>
    <rPh sb="0" eb="1">
      <t>ツ</t>
    </rPh>
    <rPh sb="2" eb="3">
      <t>ヒサシ</t>
    </rPh>
    <rPh sb="4" eb="5">
      <t>イ</t>
    </rPh>
    <phoneticPr fontId="2"/>
  </si>
  <si>
    <t>座　　間</t>
    <rPh sb="0" eb="1">
      <t>ザ</t>
    </rPh>
    <rPh sb="3" eb="4">
      <t>アイダ</t>
    </rPh>
    <phoneticPr fontId="2"/>
  </si>
  <si>
    <t>東海大相模G</t>
    <rPh sb="0" eb="3">
      <t>トウカイダイ</t>
    </rPh>
    <rPh sb="3" eb="5">
      <t>サガミ</t>
    </rPh>
    <phoneticPr fontId="2"/>
  </si>
  <si>
    <t>光明相模原G</t>
    <rPh sb="0" eb="2">
      <t>コウミョウ</t>
    </rPh>
    <rPh sb="2" eb="4">
      <t>サガミ</t>
    </rPh>
    <rPh sb="4" eb="5">
      <t>ハラ</t>
    </rPh>
    <phoneticPr fontId="2"/>
  </si>
  <si>
    <t>光明相模原</t>
    <rPh sb="0" eb="2">
      <t>コウミョウ</t>
    </rPh>
    <rPh sb="2" eb="3">
      <t>アイ</t>
    </rPh>
    <rPh sb="3" eb="4">
      <t>ボ</t>
    </rPh>
    <rPh sb="4" eb="5">
      <t>ハラ</t>
    </rPh>
    <phoneticPr fontId="2"/>
  </si>
  <si>
    <t>平塚湘風</t>
    <rPh sb="0" eb="2">
      <t>ヒラツカ</t>
    </rPh>
    <rPh sb="2" eb="3">
      <t>ショウ</t>
    </rPh>
    <rPh sb="3" eb="4">
      <t>フウ</t>
    </rPh>
    <phoneticPr fontId="2"/>
  </si>
  <si>
    <t>高浜・藤沢総合</t>
    <rPh sb="0" eb="2">
      <t>タカハマ</t>
    </rPh>
    <rPh sb="3" eb="5">
      <t>フジサワ</t>
    </rPh>
    <rPh sb="5" eb="7">
      <t>ソウゴウ</t>
    </rPh>
    <phoneticPr fontId="2"/>
  </si>
  <si>
    <t>大井・小田原城北工業・吉田島</t>
    <rPh sb="0" eb="2">
      <t>オオイ</t>
    </rPh>
    <rPh sb="3" eb="6">
      <t>オダワラ</t>
    </rPh>
    <rPh sb="6" eb="8">
      <t>ジョウホク</t>
    </rPh>
    <rPh sb="8" eb="10">
      <t>コウギョウ</t>
    </rPh>
    <rPh sb="11" eb="13">
      <t>ヨシダ</t>
    </rPh>
    <rPh sb="13" eb="14">
      <t>ジマ</t>
    </rPh>
    <phoneticPr fontId="2"/>
  </si>
  <si>
    <t>相洋穴部球場</t>
    <rPh sb="0" eb="2">
      <t>ソウヨウ</t>
    </rPh>
    <rPh sb="2" eb="4">
      <t>アナベ</t>
    </rPh>
    <rPh sb="4" eb="6">
      <t>キュウジョウ</t>
    </rPh>
    <phoneticPr fontId="2"/>
  </si>
  <si>
    <t>足　　柄</t>
    <rPh sb="0" eb="1">
      <t>アシ</t>
    </rPh>
    <rPh sb="3" eb="4">
      <t>エ</t>
    </rPh>
    <phoneticPr fontId="2"/>
  </si>
  <si>
    <t>Ｄ</t>
    <phoneticPr fontId="4"/>
  </si>
  <si>
    <t>立花学園</t>
    <rPh sb="0" eb="4">
      <t>タチバナガクエン</t>
    </rPh>
    <phoneticPr fontId="2"/>
  </si>
  <si>
    <t>平塚農業</t>
    <rPh sb="0" eb="2">
      <t>ヒラツカ</t>
    </rPh>
    <rPh sb="2" eb="4">
      <t>ノウギョウ</t>
    </rPh>
    <phoneticPr fontId="2"/>
  </si>
  <si>
    <t>西　　湘</t>
    <rPh sb="0" eb="1">
      <t>ニシ</t>
    </rPh>
    <rPh sb="3" eb="4">
      <t>ショウ</t>
    </rPh>
    <phoneticPr fontId="2"/>
  </si>
  <si>
    <t>二　　宮</t>
    <rPh sb="0" eb="1">
      <t>ニ</t>
    </rPh>
    <rPh sb="3" eb="4">
      <t>ミヤ</t>
    </rPh>
    <phoneticPr fontId="2"/>
  </si>
  <si>
    <t>不戦勝</t>
    <rPh sb="0" eb="3">
      <t>フセンショウ</t>
    </rPh>
    <phoneticPr fontId="4"/>
  </si>
  <si>
    <t>不戦敗</t>
    <rPh sb="0" eb="2">
      <t>フセン</t>
    </rPh>
    <rPh sb="2" eb="3">
      <t>パイ</t>
    </rPh>
    <phoneticPr fontId="4"/>
  </si>
  <si>
    <t>Ｂ・Ｃ代表決定戦</t>
    <rPh sb="3" eb="5">
      <t>ダイヒョウ</t>
    </rPh>
    <rPh sb="5" eb="8">
      <t>ケッテイセン</t>
    </rPh>
    <phoneticPr fontId="2"/>
  </si>
  <si>
    <t>横浜緑ケ丘</t>
    <rPh sb="0" eb="2">
      <t>ヨコハマ</t>
    </rPh>
    <rPh sb="2" eb="3">
      <t>ミドリ</t>
    </rPh>
    <rPh sb="4" eb="5">
      <t>オカ</t>
    </rPh>
    <phoneticPr fontId="2"/>
  </si>
  <si>
    <t>Ｅ・Ｆブロック代表決定戦</t>
    <rPh sb="7" eb="9">
      <t>ダイヒョウ</t>
    </rPh>
    <rPh sb="9" eb="12">
      <t>ケッテイセン</t>
    </rPh>
    <phoneticPr fontId="2"/>
  </si>
  <si>
    <t>茅ケ崎西浜　４　対　９　湘南工科</t>
    <rPh sb="0" eb="3">
      <t>チガサキ</t>
    </rPh>
    <rPh sb="3" eb="5">
      <t>ニシハマ</t>
    </rPh>
    <rPh sb="8" eb="9">
      <t>タイ</t>
    </rPh>
    <rPh sb="12" eb="16">
      <t>ショウナンコウカ</t>
    </rPh>
    <phoneticPr fontId="2"/>
  </si>
  <si>
    <t>Ｃ・Ｄブロック代表決定戦</t>
    <rPh sb="7" eb="9">
      <t>ダイヒョウ</t>
    </rPh>
    <rPh sb="9" eb="12">
      <t>ケッテイセン</t>
    </rPh>
    <phoneticPr fontId="2"/>
  </si>
  <si>
    <t>星槎国際湘南　８　対　１　西　　湘</t>
    <rPh sb="0" eb="2">
      <t>セイサ</t>
    </rPh>
    <rPh sb="2" eb="4">
      <t>コクサイ</t>
    </rPh>
    <rPh sb="4" eb="6">
      <t>ショウナン</t>
    </rPh>
    <rPh sb="9" eb="10">
      <t>タイ</t>
    </rPh>
    <phoneticPr fontId="2"/>
  </si>
  <si>
    <t>桐光学園</t>
    <phoneticPr fontId="2"/>
  </si>
  <si>
    <t>生　　田</t>
    <phoneticPr fontId="2"/>
  </si>
  <si>
    <t>－</t>
    <phoneticPr fontId="4"/>
  </si>
  <si>
    <t>多　　摩</t>
    <phoneticPr fontId="2"/>
  </si>
  <si>
    <t>Ｃ</t>
    <phoneticPr fontId="4"/>
  </si>
  <si>
    <t>Ｄ</t>
    <phoneticPr fontId="4"/>
  </si>
  <si>
    <t>Ｅ</t>
    <phoneticPr fontId="4"/>
  </si>
  <si>
    <t>－</t>
    <phoneticPr fontId="4"/>
  </si>
  <si>
    <t>Ａ</t>
    <phoneticPr fontId="4"/>
  </si>
  <si>
    <t>逗子8－5横須賀工</t>
    <rPh sb="0" eb="2">
      <t>ズシ</t>
    </rPh>
    <rPh sb="5" eb="8">
      <t>ヨコスカ</t>
    </rPh>
    <rPh sb="8" eb="9">
      <t>コウ</t>
    </rPh>
    <phoneticPr fontId="2"/>
  </si>
  <si>
    <t>Ｂ</t>
    <phoneticPr fontId="4"/>
  </si>
  <si>
    <t>Ｆ</t>
    <phoneticPr fontId="4"/>
  </si>
  <si>
    <t>Ｇ</t>
    <phoneticPr fontId="4"/>
  </si>
  <si>
    <t>Ｈ</t>
    <phoneticPr fontId="4"/>
  </si>
  <si>
    <t>Ⅰ</t>
    <phoneticPr fontId="4"/>
  </si>
  <si>
    <t>Ｊ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</si>
</sst>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;_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 diagonalDown="1">
      <left style="double">
        <color indexed="64"/>
      </left>
      <right/>
      <top style="double">
        <color indexed="64"/>
      </top>
      <bottom style="thin">
        <color indexed="64"/>
      </bottom>
      <diagonal style="dotted">
        <color indexed="64"/>
      </diagonal>
    </border>
    <border diagonalDown="1">
      <left/>
      <right/>
      <top style="double">
        <color indexed="64"/>
      </top>
      <bottom style="thin">
        <color indexed="64"/>
      </bottom>
      <diagonal style="dotted">
        <color indexed="64"/>
      </diagonal>
    </border>
    <border diagonalDown="1">
      <left/>
      <right style="thin">
        <color indexed="64"/>
      </right>
      <top style="double">
        <color indexed="64"/>
      </top>
      <bottom style="thin">
        <color indexed="64"/>
      </bottom>
      <diagonal style="dotted">
        <color indexed="64"/>
      </diagonal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dotted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dotted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dotted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dotted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dotted">
        <color indexed="64"/>
      </diagonal>
    </border>
    <border diagonalDown="1">
      <left/>
      <right style="double">
        <color indexed="64"/>
      </right>
      <top style="thin">
        <color indexed="64"/>
      </top>
      <bottom style="medium">
        <color indexed="64"/>
      </bottom>
      <diagonal style="dotted">
        <color indexed="64"/>
      </diagonal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dotted">
        <color indexed="64"/>
      </diagonal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dotted">
        <color indexed="64"/>
      </diagonal>
    </border>
    <border diagonalDown="1">
      <left/>
      <right/>
      <top style="thin">
        <color indexed="64"/>
      </top>
      <bottom/>
      <diagonal style="dotted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dotted">
        <color indexed="64"/>
      </diagonal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67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/>
    <xf numFmtId="0" fontId="5" fillId="0" borderId="0" xfId="0" applyFont="1" applyFill="1" applyAlignment="1"/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20" fontId="0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176" fontId="1" fillId="0" borderId="0" xfId="0" applyNumberFormat="1" applyFont="1" applyFill="1" applyAlignment="1">
      <alignment horizontal="center"/>
    </xf>
    <xf numFmtId="0" fontId="7" fillId="0" borderId="2" xfId="0" applyFont="1" applyFill="1" applyBorder="1" applyAlignment="1">
      <alignment horizontal="center" vertical="center" shrinkToFit="1"/>
    </xf>
    <xf numFmtId="0" fontId="1" fillId="0" borderId="59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/>
    <xf numFmtId="0" fontId="1" fillId="0" borderId="6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shrinkToFit="1"/>
    </xf>
    <xf numFmtId="0" fontId="1" fillId="2" borderId="13" xfId="0" applyFont="1" applyFill="1" applyBorder="1" applyAlignment="1">
      <alignment horizontal="center" vertical="center" shrinkToFit="1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shrinkToFit="1"/>
    </xf>
    <xf numFmtId="0" fontId="1" fillId="0" borderId="33" xfId="0" applyFont="1" applyFill="1" applyBorder="1" applyAlignment="1">
      <alignment horizontal="center" vertical="center" shrinkToFit="1"/>
    </xf>
    <xf numFmtId="0" fontId="0" fillId="0" borderId="51" xfId="0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3" borderId="13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haru/29&#24180;&#26149;&#22320;&#21306;&#20104;&#36984;&#12487;&#12540;&#1247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川崎地区"/>
      <sheetName val="横浜地区"/>
      <sheetName val="湘南地区"/>
      <sheetName val="横須賀地区"/>
      <sheetName val="北相地区"/>
      <sheetName val="西湘地区"/>
      <sheetName val="予選要項"/>
      <sheetName val="加盟校"/>
      <sheetName val="日程"/>
      <sheetName val="立て型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B2" t="str">
            <v xml:space="preserve">２０１７年度 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B1:Z35"/>
  <sheetViews>
    <sheetView topLeftCell="C8" workbookViewId="0">
      <selection activeCell="F2" sqref="F2"/>
    </sheetView>
  </sheetViews>
  <sheetFormatPr defaultRowHeight="13.5" x14ac:dyDescent="0.15"/>
  <cols>
    <col min="1" max="1" width="0.875" style="15" customWidth="1"/>
    <col min="2" max="2" width="2.625" style="15" customWidth="1"/>
    <col min="3" max="3" width="3.75" style="15" customWidth="1"/>
    <col min="4" max="4" width="12.75" style="15" customWidth="1"/>
    <col min="5" max="18" width="4.625" style="19" customWidth="1"/>
    <col min="19" max="22" width="5.125" style="19" hidden="1" customWidth="1"/>
    <col min="23" max="23" width="5.125" style="15" hidden="1" customWidth="1"/>
    <col min="24" max="24" width="5.125" style="17" hidden="1" customWidth="1"/>
    <col min="25" max="25" width="4.625" style="17" customWidth="1"/>
    <col min="26" max="26" width="3.25" style="17" customWidth="1"/>
    <col min="27" max="16384" width="9" style="15"/>
  </cols>
  <sheetData>
    <row r="1" spans="2:25" ht="18.75" x14ac:dyDescent="0.2">
      <c r="C1" s="1" t="str">
        <f>[1]予選要項!B2</f>
        <v xml:space="preserve">２０１７年度 </v>
      </c>
      <c r="D1" s="1"/>
      <c r="E1" s="2" t="s">
        <v>188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16"/>
      <c r="S1" s="3"/>
      <c r="T1" s="3"/>
      <c r="U1" s="3"/>
      <c r="V1" s="3"/>
    </row>
    <row r="2" spans="2:25" ht="19.5" thickBot="1" x14ac:dyDescent="0.25">
      <c r="D2" s="4" t="s">
        <v>6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  <c r="R2" s="3"/>
      <c r="S2" s="3"/>
      <c r="T2" s="3"/>
      <c r="U2" s="3"/>
      <c r="V2" s="3"/>
    </row>
    <row r="3" spans="2:25" ht="14.25" thickBot="1" x14ac:dyDescent="0.2">
      <c r="C3" s="6" t="s">
        <v>16</v>
      </c>
      <c r="D3" s="9" t="s">
        <v>100</v>
      </c>
      <c r="E3" s="99" t="str">
        <f>C4</f>
        <v>桐光学園</v>
      </c>
      <c r="F3" s="100"/>
      <c r="G3" s="101"/>
      <c r="H3" s="99" t="str">
        <f>C5</f>
        <v>高　　津</v>
      </c>
      <c r="I3" s="100"/>
      <c r="J3" s="101"/>
      <c r="K3" s="99" t="str">
        <f>C6</f>
        <v>生　　田</v>
      </c>
      <c r="L3" s="100"/>
      <c r="M3" s="101"/>
      <c r="N3" s="91" t="str">
        <f>C7</f>
        <v>麻生総合・市 川 崎</v>
      </c>
      <c r="O3" s="92"/>
      <c r="P3" s="93"/>
      <c r="Q3" s="20" t="s">
        <v>0</v>
      </c>
      <c r="R3" s="20" t="s">
        <v>2</v>
      </c>
      <c r="S3" s="21" t="s">
        <v>3</v>
      </c>
      <c r="T3" s="21" t="s">
        <v>4</v>
      </c>
      <c r="U3" s="21" t="s">
        <v>5</v>
      </c>
      <c r="V3" s="21"/>
      <c r="W3" s="21"/>
      <c r="X3" s="22"/>
      <c r="Y3" s="23" t="s">
        <v>1</v>
      </c>
    </row>
    <row r="4" spans="2:25" ht="14.25" thickTop="1" x14ac:dyDescent="0.15">
      <c r="B4" s="15">
        <v>1</v>
      </c>
      <c r="C4" s="157" t="s">
        <v>270</v>
      </c>
      <c r="D4" s="158"/>
      <c r="E4" s="96"/>
      <c r="F4" s="97"/>
      <c r="G4" s="98"/>
      <c r="H4" s="25">
        <v>17</v>
      </c>
      <c r="I4" s="26" t="s">
        <v>11</v>
      </c>
      <c r="J4" s="27">
        <v>0</v>
      </c>
      <c r="K4" s="25">
        <v>11</v>
      </c>
      <c r="L4" s="26" t="s">
        <v>11</v>
      </c>
      <c r="M4" s="27">
        <v>0</v>
      </c>
      <c r="N4" s="25">
        <v>9</v>
      </c>
      <c r="O4" s="26" t="s">
        <v>11</v>
      </c>
      <c r="P4" s="28">
        <v>1</v>
      </c>
      <c r="Q4" s="29">
        <f>S4*3+U4</f>
        <v>9</v>
      </c>
      <c r="R4" s="29">
        <f>(H4+K4+N4)-(J4+M4+P4)</f>
        <v>36</v>
      </c>
      <c r="S4" s="28">
        <f>COUNTIF(V4:X4,"A")</f>
        <v>3</v>
      </c>
      <c r="T4" s="28">
        <f>COUNTIF(V4:X4,"C")</f>
        <v>0</v>
      </c>
      <c r="U4" s="28">
        <f>COUNTIF(V4:X4,"B")</f>
        <v>0</v>
      </c>
      <c r="V4" s="29" t="str">
        <f>IF(H4="","",IF(H4&gt;J4,"A",IF(H4=J4,"B","C")))</f>
        <v>A</v>
      </c>
      <c r="W4" s="29" t="str">
        <f>IF(K4="","",IF(K4&gt;M4,"A",IF(K4=M4,"B","C")))</f>
        <v>A</v>
      </c>
      <c r="X4" s="30" t="str">
        <f>IF(N4="","",IF(N4&gt;P4,"A",IF(N4=P4,"B","C")))</f>
        <v>A</v>
      </c>
      <c r="Y4" s="31">
        <v>1</v>
      </c>
    </row>
    <row r="5" spans="2:25" x14ac:dyDescent="0.15">
      <c r="B5" s="15">
        <v>2</v>
      </c>
      <c r="C5" s="94" t="s">
        <v>189</v>
      </c>
      <c r="D5" s="142"/>
      <c r="E5" s="32">
        <v>0</v>
      </c>
      <c r="F5" s="33" t="s">
        <v>11</v>
      </c>
      <c r="G5" s="34">
        <v>17</v>
      </c>
      <c r="H5" s="105"/>
      <c r="I5" s="106"/>
      <c r="J5" s="107"/>
      <c r="K5" s="35">
        <v>1</v>
      </c>
      <c r="L5" s="33" t="s">
        <v>11</v>
      </c>
      <c r="M5" s="34">
        <v>7</v>
      </c>
      <c r="N5" s="35">
        <v>4</v>
      </c>
      <c r="O5" s="33" t="s">
        <v>11</v>
      </c>
      <c r="P5" s="79">
        <v>7</v>
      </c>
      <c r="Q5" s="36">
        <f>S5*3+U5</f>
        <v>0</v>
      </c>
      <c r="R5" s="36">
        <f>(E5+K5+N5)-(G5+M5+P5)</f>
        <v>-26</v>
      </c>
      <c r="S5" s="79">
        <f>COUNTIF(V5:X5,"A")</f>
        <v>0</v>
      </c>
      <c r="T5" s="79">
        <f>COUNTIF(V5:X5,"C")</f>
        <v>3</v>
      </c>
      <c r="U5" s="79">
        <f>COUNTIF(V5:X5,"B")</f>
        <v>0</v>
      </c>
      <c r="V5" s="36" t="str">
        <f>IF(E5="","",IF(E5&gt;G5,"A",IF(E5=G5,"B","C")))</f>
        <v>C</v>
      </c>
      <c r="W5" s="36" t="str">
        <f>IF(K5="","",IF(K5&gt;M5,"A",IF(K5=M5,"B","C")))</f>
        <v>C</v>
      </c>
      <c r="X5" s="37" t="str">
        <f>IF(N5="","",IF(N5&gt;P5,"A",IF(N5=P5,"B","C")))</f>
        <v>C</v>
      </c>
      <c r="Y5" s="38">
        <v>4</v>
      </c>
    </row>
    <row r="6" spans="2:25" x14ac:dyDescent="0.15">
      <c r="B6" s="15">
        <v>3</v>
      </c>
      <c r="C6" s="157" t="s">
        <v>271</v>
      </c>
      <c r="D6" s="158"/>
      <c r="E6" s="32">
        <v>0</v>
      </c>
      <c r="F6" s="33" t="s">
        <v>11</v>
      </c>
      <c r="G6" s="34">
        <v>11</v>
      </c>
      <c r="H6" s="35">
        <v>7</v>
      </c>
      <c r="I6" s="33" t="s">
        <v>11</v>
      </c>
      <c r="J6" s="34">
        <v>1</v>
      </c>
      <c r="K6" s="105"/>
      <c r="L6" s="106"/>
      <c r="M6" s="107"/>
      <c r="N6" s="35">
        <v>6</v>
      </c>
      <c r="O6" s="33" t="s">
        <v>11</v>
      </c>
      <c r="P6" s="79">
        <v>4</v>
      </c>
      <c r="Q6" s="36">
        <f>S6*3+U6</f>
        <v>6</v>
      </c>
      <c r="R6" s="36">
        <f>(E6+H6+N6)-(G6+J6+P6)</f>
        <v>-3</v>
      </c>
      <c r="S6" s="79">
        <f>COUNTIF(V6:X6,"A")</f>
        <v>2</v>
      </c>
      <c r="T6" s="79">
        <f>COUNTIF(V6:X6,"C")</f>
        <v>1</v>
      </c>
      <c r="U6" s="79">
        <f>COUNTIF(V6:X6,"B")</f>
        <v>0</v>
      </c>
      <c r="V6" s="36" t="str">
        <f>IF(E6="","",IF(E6&gt;G6,"A",IF(E6=G6,"B","C")))</f>
        <v>C</v>
      </c>
      <c r="W6" s="36" t="str">
        <f>IF(H6="","",IF(H6&gt;J6,"A",IF(H6=J6,"B","C")))</f>
        <v>A</v>
      </c>
      <c r="X6" s="37" t="str">
        <f>IF(N6="","",IF(N6&gt;P6,"A",IF(N6=P6,"B","C")))</f>
        <v>A</v>
      </c>
      <c r="Y6" s="38">
        <v>2</v>
      </c>
    </row>
    <row r="7" spans="2:25" ht="14.25" thickBot="1" x14ac:dyDescent="0.2">
      <c r="B7" s="15">
        <v>4</v>
      </c>
      <c r="C7" s="108" t="s">
        <v>190</v>
      </c>
      <c r="D7" s="109"/>
      <c r="E7" s="40">
        <v>1</v>
      </c>
      <c r="F7" s="41" t="s">
        <v>11</v>
      </c>
      <c r="G7" s="42">
        <v>9</v>
      </c>
      <c r="H7" s="43">
        <v>7</v>
      </c>
      <c r="I7" s="41" t="s">
        <v>11</v>
      </c>
      <c r="J7" s="42">
        <v>4</v>
      </c>
      <c r="K7" s="43">
        <v>4</v>
      </c>
      <c r="L7" s="41" t="s">
        <v>11</v>
      </c>
      <c r="M7" s="42">
        <v>6</v>
      </c>
      <c r="N7" s="102"/>
      <c r="O7" s="103"/>
      <c r="P7" s="104"/>
      <c r="Q7" s="44">
        <f>S7*3+U7</f>
        <v>3</v>
      </c>
      <c r="R7" s="44">
        <f>(E7+H7+K7)-(G7+J7+M7)</f>
        <v>-7</v>
      </c>
      <c r="S7" s="80">
        <f>COUNTIF(V7:X7,"A")</f>
        <v>1</v>
      </c>
      <c r="T7" s="80">
        <f>COUNTIF(V7:X7,"C")</f>
        <v>2</v>
      </c>
      <c r="U7" s="80">
        <f>COUNTIF(V7:X7,"B")</f>
        <v>0</v>
      </c>
      <c r="V7" s="44" t="str">
        <f>IF(E7="","",IF(E7&gt;G7,"A",IF(E7=G7,"B","C")))</f>
        <v>C</v>
      </c>
      <c r="W7" s="44" t="str">
        <f>IF(H7="","",IF(H7&gt;J7,"A",IF(H7=J7,"B","C")))</f>
        <v>A</v>
      </c>
      <c r="X7" s="45" t="str">
        <f>IF(K7="","",IF(K7&gt;M7,"A",IF(K7=M7,"B","C")))</f>
        <v>C</v>
      </c>
      <c r="Y7" s="46">
        <v>3</v>
      </c>
    </row>
    <row r="8" spans="2:25" x14ac:dyDescent="0.15">
      <c r="C8" s="7"/>
      <c r="D8" s="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</row>
    <row r="9" spans="2:25" ht="14.25" thickBot="1" x14ac:dyDescent="0.2">
      <c r="C9" s="18"/>
      <c r="D9" s="18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</row>
    <row r="10" spans="2:25" ht="14.25" thickBot="1" x14ac:dyDescent="0.2">
      <c r="C10" s="6" t="s">
        <v>12</v>
      </c>
      <c r="D10" s="9" t="s">
        <v>98</v>
      </c>
      <c r="E10" s="99" t="str">
        <f>C11</f>
        <v>川崎工科</v>
      </c>
      <c r="F10" s="100"/>
      <c r="G10" s="101"/>
      <c r="H10" s="99" t="str">
        <f>C12</f>
        <v>生 田 東</v>
      </c>
      <c r="I10" s="100"/>
      <c r="J10" s="101"/>
      <c r="K10" s="99" t="str">
        <f>C13</f>
        <v>麻　　生</v>
      </c>
      <c r="L10" s="100"/>
      <c r="M10" s="101"/>
      <c r="N10" s="99" t="str">
        <f>C14</f>
        <v>多　　摩</v>
      </c>
      <c r="O10" s="100"/>
      <c r="P10" s="101"/>
      <c r="Q10" s="20" t="s">
        <v>0</v>
      </c>
      <c r="R10" s="20" t="s">
        <v>2</v>
      </c>
      <c r="S10" s="21" t="s">
        <v>3</v>
      </c>
      <c r="T10" s="21" t="s">
        <v>4</v>
      </c>
      <c r="U10" s="21" t="s">
        <v>5</v>
      </c>
      <c r="V10" s="21"/>
      <c r="W10" s="21"/>
      <c r="X10" s="22"/>
      <c r="Y10" s="23" t="s">
        <v>1</v>
      </c>
    </row>
    <row r="11" spans="2:25" ht="14.25" thickTop="1" x14ac:dyDescent="0.15">
      <c r="B11" s="15">
        <v>1</v>
      </c>
      <c r="C11" s="157" t="s">
        <v>191</v>
      </c>
      <c r="D11" s="158"/>
      <c r="E11" s="96"/>
      <c r="F11" s="97"/>
      <c r="G11" s="98"/>
      <c r="H11" s="25">
        <v>11</v>
      </c>
      <c r="I11" s="26" t="s">
        <v>272</v>
      </c>
      <c r="J11" s="27">
        <v>4</v>
      </c>
      <c r="K11" s="25">
        <v>12</v>
      </c>
      <c r="L11" s="26" t="s">
        <v>272</v>
      </c>
      <c r="M11" s="27">
        <v>1</v>
      </c>
      <c r="N11" s="25">
        <v>0</v>
      </c>
      <c r="O11" s="26" t="s">
        <v>272</v>
      </c>
      <c r="P11" s="28">
        <v>8</v>
      </c>
      <c r="Q11" s="29">
        <f>S11*3+U11</f>
        <v>6</v>
      </c>
      <c r="R11" s="29">
        <f>(H11+K11+N11)-(J11+M11+P11)</f>
        <v>10</v>
      </c>
      <c r="S11" s="28">
        <f>COUNTIF(V11:X11,"A")</f>
        <v>2</v>
      </c>
      <c r="T11" s="28">
        <f>COUNTIF(V11:X11,"C")</f>
        <v>1</v>
      </c>
      <c r="U11" s="28">
        <f>COUNTIF(V11:X11,"B")</f>
        <v>0</v>
      </c>
      <c r="V11" s="29" t="str">
        <f>IF(H11="","",IF(H11&gt;J11,"A",IF(H11=J11,"B","C")))</f>
        <v>A</v>
      </c>
      <c r="W11" s="29" t="str">
        <f>IF(K11="","",IF(K11&gt;M11,"A",IF(K11=M11,"B","C")))</f>
        <v>A</v>
      </c>
      <c r="X11" s="30" t="str">
        <f>IF(N11="","",IF(N11&gt;P11,"A",IF(N11=P11,"B","C")))</f>
        <v>C</v>
      </c>
      <c r="Y11" s="31">
        <v>2</v>
      </c>
    </row>
    <row r="12" spans="2:25" x14ac:dyDescent="0.15">
      <c r="B12" s="15">
        <v>2</v>
      </c>
      <c r="C12" s="94" t="s">
        <v>192</v>
      </c>
      <c r="D12" s="95"/>
      <c r="E12" s="32">
        <v>4</v>
      </c>
      <c r="F12" s="33" t="s">
        <v>272</v>
      </c>
      <c r="G12" s="34">
        <v>11</v>
      </c>
      <c r="H12" s="105"/>
      <c r="I12" s="106"/>
      <c r="J12" s="107"/>
      <c r="K12" s="35">
        <v>14</v>
      </c>
      <c r="L12" s="33" t="s">
        <v>272</v>
      </c>
      <c r="M12" s="34">
        <v>0</v>
      </c>
      <c r="N12" s="35">
        <v>3</v>
      </c>
      <c r="O12" s="33" t="s">
        <v>272</v>
      </c>
      <c r="P12" s="79">
        <v>4</v>
      </c>
      <c r="Q12" s="36">
        <f>S12*3+U12</f>
        <v>3</v>
      </c>
      <c r="R12" s="36">
        <f>(E12+K12+N12)-(G12+M12+P12)</f>
        <v>6</v>
      </c>
      <c r="S12" s="79">
        <f>COUNTIF(V12:X12,"A")</f>
        <v>1</v>
      </c>
      <c r="T12" s="79">
        <f>COUNTIF(V12:X12,"C")</f>
        <v>2</v>
      </c>
      <c r="U12" s="79">
        <f>COUNTIF(V12:X12,"B")</f>
        <v>0</v>
      </c>
      <c r="V12" s="36" t="str">
        <f>IF(E12="","",IF(E12&gt;G12,"A",IF(E12=G12,"B","C")))</f>
        <v>C</v>
      </c>
      <c r="W12" s="36" t="str">
        <f>IF(K12="","",IF(K12&gt;M12,"A",IF(K12=M12,"B","C")))</f>
        <v>A</v>
      </c>
      <c r="X12" s="37" t="str">
        <f>IF(N12="","",IF(N12&gt;P12,"A",IF(N12=P12,"B","C")))</f>
        <v>C</v>
      </c>
      <c r="Y12" s="38">
        <v>3</v>
      </c>
    </row>
    <row r="13" spans="2:25" x14ac:dyDescent="0.15">
      <c r="B13" s="15">
        <v>3</v>
      </c>
      <c r="C13" s="94" t="s">
        <v>193</v>
      </c>
      <c r="D13" s="95"/>
      <c r="E13" s="32">
        <v>1</v>
      </c>
      <c r="F13" s="33" t="s">
        <v>272</v>
      </c>
      <c r="G13" s="34">
        <v>12</v>
      </c>
      <c r="H13" s="35">
        <v>0</v>
      </c>
      <c r="I13" s="33" t="s">
        <v>272</v>
      </c>
      <c r="J13" s="34">
        <v>14</v>
      </c>
      <c r="K13" s="105"/>
      <c r="L13" s="106"/>
      <c r="M13" s="107"/>
      <c r="N13" s="35">
        <v>2</v>
      </c>
      <c r="O13" s="33" t="s">
        <v>272</v>
      </c>
      <c r="P13" s="79">
        <v>12</v>
      </c>
      <c r="Q13" s="36">
        <f>S13*3+U13</f>
        <v>0</v>
      </c>
      <c r="R13" s="36">
        <f>(E13+H13+N13)-(G13+J13+P13)</f>
        <v>-35</v>
      </c>
      <c r="S13" s="79">
        <f>COUNTIF(V13:X13,"A")</f>
        <v>0</v>
      </c>
      <c r="T13" s="79">
        <f>COUNTIF(V13:X13,"C")</f>
        <v>3</v>
      </c>
      <c r="U13" s="79">
        <f>COUNTIF(V13:X13,"B")</f>
        <v>0</v>
      </c>
      <c r="V13" s="36" t="str">
        <f>IF(E13="","",IF(E13&gt;G13,"A",IF(E13=G13,"B","C")))</f>
        <v>C</v>
      </c>
      <c r="W13" s="36" t="str">
        <f>IF(H13="","",IF(H13&gt;J13,"A",IF(H13=J13,"B","C")))</f>
        <v>C</v>
      </c>
      <c r="X13" s="37" t="str">
        <f>IF(N13="","",IF(N13&gt;P13,"A",IF(N13=P13,"B","C")))</f>
        <v>C</v>
      </c>
      <c r="Y13" s="38">
        <v>4</v>
      </c>
    </row>
    <row r="14" spans="2:25" ht="14.25" thickBot="1" x14ac:dyDescent="0.2">
      <c r="B14" s="15">
        <v>4</v>
      </c>
      <c r="C14" s="159" t="s">
        <v>273</v>
      </c>
      <c r="D14" s="160"/>
      <c r="E14" s="40">
        <v>8</v>
      </c>
      <c r="F14" s="41" t="s">
        <v>272</v>
      </c>
      <c r="G14" s="42">
        <v>0</v>
      </c>
      <c r="H14" s="43">
        <v>4</v>
      </c>
      <c r="I14" s="41" t="s">
        <v>272</v>
      </c>
      <c r="J14" s="42">
        <v>3</v>
      </c>
      <c r="K14" s="43">
        <v>12</v>
      </c>
      <c r="L14" s="41" t="s">
        <v>272</v>
      </c>
      <c r="M14" s="42">
        <v>2</v>
      </c>
      <c r="N14" s="102"/>
      <c r="O14" s="103"/>
      <c r="P14" s="104"/>
      <c r="Q14" s="44">
        <f>S14*3+U14</f>
        <v>9</v>
      </c>
      <c r="R14" s="44">
        <f>(E14+H14+K14)-(G14+J14+M14)</f>
        <v>19</v>
      </c>
      <c r="S14" s="80">
        <f>COUNTIF(V14:X14,"A")</f>
        <v>3</v>
      </c>
      <c r="T14" s="80">
        <f>COUNTIF(V14:X14,"C")</f>
        <v>0</v>
      </c>
      <c r="U14" s="80">
        <f>COUNTIF(V14:X14,"B")</f>
        <v>0</v>
      </c>
      <c r="V14" s="44" t="str">
        <f>IF(E14="","",IF(E14&gt;G14,"A",IF(E14=G14,"B","C")))</f>
        <v>A</v>
      </c>
      <c r="W14" s="44" t="str">
        <f>IF(H14="","",IF(H14&gt;J14,"A",IF(H14=J14,"B","C")))</f>
        <v>A</v>
      </c>
      <c r="X14" s="45" t="str">
        <f>IF(K14="","",IF(K14&gt;M14,"A",IF(K14=M14,"B","C")))</f>
        <v>A</v>
      </c>
      <c r="Y14" s="46">
        <v>1</v>
      </c>
    </row>
    <row r="15" spans="2:25" x14ac:dyDescent="0.15">
      <c r="C15" s="7"/>
      <c r="D15" s="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</row>
    <row r="16" spans="2:25" ht="14.25" thickBot="1" x14ac:dyDescent="0.2">
      <c r="C16" s="18"/>
      <c r="D16" s="18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</row>
    <row r="17" spans="2:25" ht="14.25" thickBot="1" x14ac:dyDescent="0.2">
      <c r="C17" s="6" t="s">
        <v>274</v>
      </c>
      <c r="D17" s="9" t="s">
        <v>101</v>
      </c>
      <c r="E17" s="99" t="str">
        <f>C18</f>
        <v>大　　師</v>
      </c>
      <c r="F17" s="100"/>
      <c r="G17" s="101"/>
      <c r="H17" s="99" t="str">
        <f>C19</f>
        <v>川 崎 北</v>
      </c>
      <c r="I17" s="100"/>
      <c r="J17" s="101"/>
      <c r="K17" s="99" t="str">
        <f>C20</f>
        <v>菅</v>
      </c>
      <c r="L17" s="100"/>
      <c r="M17" s="101"/>
      <c r="N17" s="99" t="str">
        <f>C21</f>
        <v>県 川 崎</v>
      </c>
      <c r="O17" s="100"/>
      <c r="P17" s="101"/>
      <c r="Q17" s="20" t="s">
        <v>0</v>
      </c>
      <c r="R17" s="20" t="s">
        <v>2</v>
      </c>
      <c r="S17" s="21" t="s">
        <v>3</v>
      </c>
      <c r="T17" s="21" t="s">
        <v>4</v>
      </c>
      <c r="U17" s="21" t="s">
        <v>5</v>
      </c>
      <c r="V17" s="21"/>
      <c r="W17" s="21"/>
      <c r="X17" s="22"/>
      <c r="Y17" s="23" t="s">
        <v>1</v>
      </c>
    </row>
    <row r="18" spans="2:25" ht="14.25" thickTop="1" x14ac:dyDescent="0.15">
      <c r="B18" s="15">
        <v>1</v>
      </c>
      <c r="C18" s="157" t="s">
        <v>195</v>
      </c>
      <c r="D18" s="158"/>
      <c r="E18" s="96"/>
      <c r="F18" s="97"/>
      <c r="G18" s="98"/>
      <c r="H18" s="25">
        <v>12</v>
      </c>
      <c r="I18" s="26" t="s">
        <v>272</v>
      </c>
      <c r="J18" s="27">
        <v>3</v>
      </c>
      <c r="K18" s="25">
        <v>13</v>
      </c>
      <c r="L18" s="26" t="s">
        <v>272</v>
      </c>
      <c r="M18" s="27">
        <v>0</v>
      </c>
      <c r="N18" s="25">
        <v>18</v>
      </c>
      <c r="O18" s="26" t="s">
        <v>272</v>
      </c>
      <c r="P18" s="28">
        <v>1</v>
      </c>
      <c r="Q18" s="29">
        <f>S18*3+U18</f>
        <v>9</v>
      </c>
      <c r="R18" s="29">
        <f>(H18+K18+N18)-(J18+M18+P18)</f>
        <v>39</v>
      </c>
      <c r="S18" s="28">
        <f>COUNTIF(V18:X18,"A")</f>
        <v>3</v>
      </c>
      <c r="T18" s="28">
        <f>COUNTIF(V18:X18,"C")</f>
        <v>0</v>
      </c>
      <c r="U18" s="28">
        <f>COUNTIF(V18:X18,"B")</f>
        <v>0</v>
      </c>
      <c r="V18" s="29" t="str">
        <f>IF(H18="","",IF(H18&gt;J18,"A",IF(H18=J18,"B","C")))</f>
        <v>A</v>
      </c>
      <c r="W18" s="29" t="str">
        <f>IF(K18="","",IF(K18&gt;M18,"A",IF(K18=M18,"B","C")))</f>
        <v>A</v>
      </c>
      <c r="X18" s="30" t="str">
        <f>IF(N18="","",IF(N18&gt;P18,"A",IF(N18=P18,"B","C")))</f>
        <v>A</v>
      </c>
      <c r="Y18" s="31">
        <v>1</v>
      </c>
    </row>
    <row r="19" spans="2:25" x14ac:dyDescent="0.15">
      <c r="B19" s="15">
        <v>2</v>
      </c>
      <c r="C19" s="157" t="s">
        <v>197</v>
      </c>
      <c r="D19" s="158"/>
      <c r="E19" s="32">
        <v>3</v>
      </c>
      <c r="F19" s="33" t="s">
        <v>272</v>
      </c>
      <c r="G19" s="34">
        <v>12</v>
      </c>
      <c r="H19" s="105"/>
      <c r="I19" s="106"/>
      <c r="J19" s="107"/>
      <c r="K19" s="35">
        <v>9</v>
      </c>
      <c r="L19" s="33" t="s">
        <v>272</v>
      </c>
      <c r="M19" s="34">
        <v>0</v>
      </c>
      <c r="N19" s="35">
        <v>9</v>
      </c>
      <c r="O19" s="33" t="s">
        <v>272</v>
      </c>
      <c r="P19" s="79">
        <v>0</v>
      </c>
      <c r="Q19" s="36">
        <f>S19*3+U19</f>
        <v>6</v>
      </c>
      <c r="R19" s="36">
        <f>(E19+K19+N19)-(G19+M19+P19)</f>
        <v>9</v>
      </c>
      <c r="S19" s="79">
        <f>COUNTIF(V19:X19,"A")</f>
        <v>2</v>
      </c>
      <c r="T19" s="79">
        <f>COUNTIF(V19:X19,"C")</f>
        <v>1</v>
      </c>
      <c r="U19" s="79">
        <f>COUNTIF(V19:X19,"B")</f>
        <v>0</v>
      </c>
      <c r="V19" s="36" t="str">
        <f>IF(E19="","",IF(E19&gt;G19,"A",IF(E19=G19,"B","C")))</f>
        <v>C</v>
      </c>
      <c r="W19" s="36" t="str">
        <f>IF(K19="","",IF(K19&gt;M19,"A",IF(K19=M19,"B","C")))</f>
        <v>A</v>
      </c>
      <c r="X19" s="37" t="str">
        <f>IF(N19="","",IF(N19&gt;P19,"A",IF(N19=P19,"B","C")))</f>
        <v>A</v>
      </c>
      <c r="Y19" s="38">
        <v>2</v>
      </c>
    </row>
    <row r="20" spans="2:25" x14ac:dyDescent="0.15">
      <c r="B20" s="15">
        <v>3</v>
      </c>
      <c r="C20" s="94" t="s">
        <v>199</v>
      </c>
      <c r="D20" s="95"/>
      <c r="E20" s="32">
        <v>0</v>
      </c>
      <c r="F20" s="33" t="s">
        <v>272</v>
      </c>
      <c r="G20" s="34">
        <v>13</v>
      </c>
      <c r="H20" s="35">
        <v>0</v>
      </c>
      <c r="I20" s="33" t="s">
        <v>272</v>
      </c>
      <c r="J20" s="34">
        <v>9</v>
      </c>
      <c r="K20" s="105"/>
      <c r="L20" s="106"/>
      <c r="M20" s="107"/>
      <c r="N20" s="35">
        <v>14</v>
      </c>
      <c r="O20" s="33" t="s">
        <v>272</v>
      </c>
      <c r="P20" s="79">
        <v>2</v>
      </c>
      <c r="Q20" s="36">
        <f>S20*3+U20</f>
        <v>3</v>
      </c>
      <c r="R20" s="36">
        <f>(E20+H20+N20)-(G20+J20+P20)</f>
        <v>-10</v>
      </c>
      <c r="S20" s="79">
        <f>COUNTIF(V20:X20,"A")</f>
        <v>1</v>
      </c>
      <c r="T20" s="79">
        <f>COUNTIF(V20:X20,"C")</f>
        <v>2</v>
      </c>
      <c r="U20" s="79">
        <f>COUNTIF(V20:X20,"B")</f>
        <v>0</v>
      </c>
      <c r="V20" s="36" t="str">
        <f>IF(E20="","",IF(E20&gt;G20,"A",IF(E20=G20,"B","C")))</f>
        <v>C</v>
      </c>
      <c r="W20" s="36" t="str">
        <f>IF(H20="","",IF(H20&gt;J20,"A",IF(H20=J20,"B","C")))</f>
        <v>C</v>
      </c>
      <c r="X20" s="37" t="str">
        <f>IF(N20="","",IF(N20&gt;P20,"A",IF(N20=P20,"B","C")))</f>
        <v>A</v>
      </c>
      <c r="Y20" s="38">
        <v>3</v>
      </c>
    </row>
    <row r="21" spans="2:25" ht="14.25" thickBot="1" x14ac:dyDescent="0.2">
      <c r="B21" s="15">
        <v>4</v>
      </c>
      <c r="C21" s="110" t="s">
        <v>200</v>
      </c>
      <c r="D21" s="111"/>
      <c r="E21" s="40">
        <v>1</v>
      </c>
      <c r="F21" s="41" t="s">
        <v>272</v>
      </c>
      <c r="G21" s="42">
        <v>18</v>
      </c>
      <c r="H21" s="43">
        <v>0</v>
      </c>
      <c r="I21" s="41" t="s">
        <v>272</v>
      </c>
      <c r="J21" s="42">
        <v>9</v>
      </c>
      <c r="K21" s="43">
        <v>2</v>
      </c>
      <c r="L21" s="41" t="s">
        <v>272</v>
      </c>
      <c r="M21" s="42">
        <v>14</v>
      </c>
      <c r="N21" s="102"/>
      <c r="O21" s="103"/>
      <c r="P21" s="104"/>
      <c r="Q21" s="44">
        <f>S21*3+U21</f>
        <v>0</v>
      </c>
      <c r="R21" s="44">
        <f>(E21+H21+K21)-(G21+J21+M21)</f>
        <v>-38</v>
      </c>
      <c r="S21" s="80">
        <f>COUNTIF(V21:X21,"A")</f>
        <v>0</v>
      </c>
      <c r="T21" s="80">
        <f>COUNTIF(V21:X21,"C")</f>
        <v>3</v>
      </c>
      <c r="U21" s="80">
        <f>COUNTIF(V21:X21,"B")</f>
        <v>0</v>
      </c>
      <c r="V21" s="44" t="str">
        <f>IF(E21="","",IF(E21&gt;G21,"A",IF(E21=G21,"B","C")))</f>
        <v>C</v>
      </c>
      <c r="W21" s="44" t="str">
        <f>IF(H21="","",IF(H21&gt;J21,"A",IF(H21=J21,"B","C")))</f>
        <v>C</v>
      </c>
      <c r="X21" s="45" t="str">
        <f>IF(K21="","",IF(K21&gt;M21,"A",IF(K21=M21,"B","C")))</f>
        <v>C</v>
      </c>
      <c r="Y21" s="46">
        <v>4</v>
      </c>
    </row>
    <row r="22" spans="2:25" x14ac:dyDescent="0.15">
      <c r="C22" s="7"/>
      <c r="D22" s="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</row>
    <row r="23" spans="2:25" ht="14.25" thickBot="1" x14ac:dyDescent="0.2">
      <c r="C23" s="18"/>
      <c r="D23" s="18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</row>
    <row r="24" spans="2:25" ht="14.25" thickBot="1" x14ac:dyDescent="0.2">
      <c r="C24" s="6" t="s">
        <v>275</v>
      </c>
      <c r="D24" s="9" t="s">
        <v>201</v>
      </c>
      <c r="E24" s="99" t="str">
        <f>C25</f>
        <v>百 合 丘</v>
      </c>
      <c r="F24" s="100"/>
      <c r="G24" s="101"/>
      <c r="H24" s="99" t="str">
        <f>C26</f>
        <v>橘</v>
      </c>
      <c r="I24" s="100"/>
      <c r="J24" s="101"/>
      <c r="K24" s="99" t="str">
        <f>C27</f>
        <v>新　　城</v>
      </c>
      <c r="L24" s="100"/>
      <c r="M24" s="101"/>
      <c r="N24" s="99" t="str">
        <f>C28</f>
        <v>法 政 二</v>
      </c>
      <c r="O24" s="100"/>
      <c r="P24" s="101"/>
      <c r="Q24" s="20" t="s">
        <v>0</v>
      </c>
      <c r="R24" s="20" t="s">
        <v>2</v>
      </c>
      <c r="S24" s="21" t="s">
        <v>3</v>
      </c>
      <c r="T24" s="21" t="s">
        <v>4</v>
      </c>
      <c r="U24" s="21" t="s">
        <v>5</v>
      </c>
      <c r="V24" s="21"/>
      <c r="W24" s="21"/>
      <c r="X24" s="22"/>
      <c r="Y24" s="23" t="s">
        <v>1</v>
      </c>
    </row>
    <row r="25" spans="2:25" ht="14.25" thickTop="1" x14ac:dyDescent="0.15">
      <c r="B25" s="15">
        <v>1</v>
      </c>
      <c r="C25" s="94" t="s">
        <v>202</v>
      </c>
      <c r="D25" s="95"/>
      <c r="E25" s="96"/>
      <c r="F25" s="97"/>
      <c r="G25" s="98"/>
      <c r="H25" s="25">
        <v>3</v>
      </c>
      <c r="I25" s="26" t="s">
        <v>272</v>
      </c>
      <c r="J25" s="27">
        <v>9</v>
      </c>
      <c r="K25" s="25">
        <v>0</v>
      </c>
      <c r="L25" s="26" t="s">
        <v>272</v>
      </c>
      <c r="M25" s="27">
        <v>1</v>
      </c>
      <c r="N25" s="25">
        <v>3</v>
      </c>
      <c r="O25" s="26" t="s">
        <v>272</v>
      </c>
      <c r="P25" s="28">
        <v>10</v>
      </c>
      <c r="Q25" s="29">
        <f>S25*3+U25</f>
        <v>0</v>
      </c>
      <c r="R25" s="29">
        <f>(H25+K25+N25)-(J25+M25+P25)</f>
        <v>-14</v>
      </c>
      <c r="S25" s="28">
        <f>COUNTIF(V25:X25,"A")</f>
        <v>0</v>
      </c>
      <c r="T25" s="28">
        <f>COUNTIF(V25:X25,"C")</f>
        <v>3</v>
      </c>
      <c r="U25" s="28">
        <f>COUNTIF(V25:X25,"B")</f>
        <v>0</v>
      </c>
      <c r="V25" s="29" t="str">
        <f>IF(H25="","",IF(H25&gt;J25,"A",IF(H25=J25,"B","C")))</f>
        <v>C</v>
      </c>
      <c r="W25" s="29" t="str">
        <f>IF(K25="","",IF(K25&gt;M25,"A",IF(K25=M25,"B","C")))</f>
        <v>C</v>
      </c>
      <c r="X25" s="30" t="str">
        <f>IF(N25="","",IF(N25&gt;P25,"A",IF(N25=P25,"B","C")))</f>
        <v>C</v>
      </c>
      <c r="Y25" s="31">
        <v>4</v>
      </c>
    </row>
    <row r="26" spans="2:25" x14ac:dyDescent="0.15">
      <c r="B26" s="15">
        <v>2</v>
      </c>
      <c r="C26" s="157" t="s">
        <v>203</v>
      </c>
      <c r="D26" s="158"/>
      <c r="E26" s="32">
        <v>9</v>
      </c>
      <c r="F26" s="33" t="s">
        <v>272</v>
      </c>
      <c r="G26" s="34">
        <v>3</v>
      </c>
      <c r="H26" s="105"/>
      <c r="I26" s="106"/>
      <c r="J26" s="107"/>
      <c r="K26" s="35">
        <v>3</v>
      </c>
      <c r="L26" s="33" t="s">
        <v>272</v>
      </c>
      <c r="M26" s="34">
        <v>2</v>
      </c>
      <c r="N26" s="35">
        <v>3</v>
      </c>
      <c r="O26" s="33" t="s">
        <v>272</v>
      </c>
      <c r="P26" s="79">
        <v>4</v>
      </c>
      <c r="Q26" s="36">
        <f>S26*3+U26</f>
        <v>6</v>
      </c>
      <c r="R26" s="36">
        <f>(E26+K26+N26)-(G26+M26+P26)</f>
        <v>6</v>
      </c>
      <c r="S26" s="79">
        <f>COUNTIF(V26:X26,"A")</f>
        <v>2</v>
      </c>
      <c r="T26" s="79">
        <f>COUNTIF(V26:X26,"C")</f>
        <v>1</v>
      </c>
      <c r="U26" s="79">
        <f>COUNTIF(V26:X26,"B")</f>
        <v>0</v>
      </c>
      <c r="V26" s="36" t="str">
        <f>IF(E26="","",IF(E26&gt;G26,"A",IF(E26=G26,"B","C")))</f>
        <v>A</v>
      </c>
      <c r="W26" s="36" t="str">
        <f>IF(K26="","",IF(K26&gt;M26,"A",IF(K26=M26,"B","C")))</f>
        <v>A</v>
      </c>
      <c r="X26" s="37" t="str">
        <f>IF(N26="","",IF(N26&gt;P26,"A",IF(N26=P26,"B","C")))</f>
        <v>C</v>
      </c>
      <c r="Y26" s="38">
        <v>2</v>
      </c>
    </row>
    <row r="27" spans="2:25" x14ac:dyDescent="0.15">
      <c r="B27" s="15">
        <v>3</v>
      </c>
      <c r="C27" s="94" t="s">
        <v>204</v>
      </c>
      <c r="D27" s="95"/>
      <c r="E27" s="32">
        <v>1</v>
      </c>
      <c r="F27" s="33" t="s">
        <v>272</v>
      </c>
      <c r="G27" s="34">
        <v>0</v>
      </c>
      <c r="H27" s="35">
        <v>2</v>
      </c>
      <c r="I27" s="33" t="s">
        <v>272</v>
      </c>
      <c r="J27" s="34">
        <v>3</v>
      </c>
      <c r="K27" s="105"/>
      <c r="L27" s="106"/>
      <c r="M27" s="107"/>
      <c r="N27" s="35">
        <v>0</v>
      </c>
      <c r="O27" s="33" t="s">
        <v>272</v>
      </c>
      <c r="P27" s="79">
        <v>7</v>
      </c>
      <c r="Q27" s="36">
        <f>S27*3+U27</f>
        <v>3</v>
      </c>
      <c r="R27" s="36">
        <f>(E27+H27+N27)-(G27+J27+P27)</f>
        <v>-7</v>
      </c>
      <c r="S27" s="79">
        <f>COUNTIF(V27:X27,"A")</f>
        <v>1</v>
      </c>
      <c r="T27" s="79">
        <f>COUNTIF(V27:X27,"C")</f>
        <v>2</v>
      </c>
      <c r="U27" s="79">
        <f>COUNTIF(V27:X27,"B")</f>
        <v>0</v>
      </c>
      <c r="V27" s="36" t="str">
        <f>IF(E27="","",IF(E27&gt;G27,"A",IF(E27=G27,"B","C")))</f>
        <v>A</v>
      </c>
      <c r="W27" s="36" t="str">
        <f>IF(H27="","",IF(H27&gt;J27,"A",IF(H27=J27,"B","C")))</f>
        <v>C</v>
      </c>
      <c r="X27" s="37" t="str">
        <f>IF(N27="","",IF(N27&gt;P27,"A",IF(N27=P27,"B","C")))</f>
        <v>C</v>
      </c>
      <c r="Y27" s="38">
        <v>3</v>
      </c>
    </row>
    <row r="28" spans="2:25" ht="14.25" thickBot="1" x14ac:dyDescent="0.2">
      <c r="B28" s="15">
        <v>4</v>
      </c>
      <c r="C28" s="159" t="s">
        <v>205</v>
      </c>
      <c r="D28" s="160"/>
      <c r="E28" s="40">
        <v>10</v>
      </c>
      <c r="F28" s="41" t="s">
        <v>272</v>
      </c>
      <c r="G28" s="42">
        <v>3</v>
      </c>
      <c r="H28" s="43">
        <v>4</v>
      </c>
      <c r="I28" s="41" t="s">
        <v>272</v>
      </c>
      <c r="J28" s="42">
        <v>3</v>
      </c>
      <c r="K28" s="43">
        <v>7</v>
      </c>
      <c r="L28" s="41" t="s">
        <v>272</v>
      </c>
      <c r="M28" s="42">
        <v>0</v>
      </c>
      <c r="N28" s="102"/>
      <c r="O28" s="103"/>
      <c r="P28" s="104"/>
      <c r="Q28" s="44">
        <f>S28*3+U28</f>
        <v>9</v>
      </c>
      <c r="R28" s="44">
        <f>(E28+H28+K28)-(G28+J28+M28)</f>
        <v>15</v>
      </c>
      <c r="S28" s="80">
        <f>COUNTIF(V28:X28,"A")</f>
        <v>3</v>
      </c>
      <c r="T28" s="80">
        <f>COUNTIF(V28:X28,"C")</f>
        <v>0</v>
      </c>
      <c r="U28" s="80">
        <f>COUNTIF(V28:X28,"B")</f>
        <v>0</v>
      </c>
      <c r="V28" s="44" t="str">
        <f>IF(E28="","",IF(E28&gt;G28,"A",IF(E28=G28,"B","C")))</f>
        <v>A</v>
      </c>
      <c r="W28" s="44" t="str">
        <f>IF(H28="","",IF(H28&gt;J28,"A",IF(H28=J28,"B","C")))</f>
        <v>A</v>
      </c>
      <c r="X28" s="45" t="str">
        <f>IF(K28="","",IF(K28&gt;M28,"A",IF(K28=M28,"B","C")))</f>
        <v>A</v>
      </c>
      <c r="Y28" s="46">
        <v>1</v>
      </c>
    </row>
    <row r="29" spans="2:25" x14ac:dyDescent="0.15">
      <c r="C29" s="7"/>
      <c r="D29" s="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</row>
    <row r="30" spans="2:25" ht="14.25" thickBot="1" x14ac:dyDescent="0.2">
      <c r="C30" s="18"/>
      <c r="D30" s="18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</row>
    <row r="31" spans="2:25" ht="14.25" thickBot="1" x14ac:dyDescent="0.2">
      <c r="C31" s="6" t="s">
        <v>276</v>
      </c>
      <c r="D31" s="9" t="s">
        <v>99</v>
      </c>
      <c r="E31" s="99" t="str">
        <f>C32</f>
        <v>住　　吉</v>
      </c>
      <c r="F31" s="100"/>
      <c r="G31" s="101"/>
      <c r="H31" s="99" t="str">
        <f>C33</f>
        <v>向の岡工</v>
      </c>
      <c r="I31" s="100"/>
      <c r="J31" s="101"/>
      <c r="K31" s="99" t="str">
        <f>C34</f>
        <v>幸</v>
      </c>
      <c r="L31" s="100"/>
      <c r="M31" s="101"/>
      <c r="N31" s="99" t="str">
        <f>C35</f>
        <v>川崎総合科学</v>
      </c>
      <c r="O31" s="100"/>
      <c r="P31" s="101"/>
      <c r="Q31" s="20" t="s">
        <v>0</v>
      </c>
      <c r="R31" s="20" t="s">
        <v>2</v>
      </c>
      <c r="S31" s="21" t="s">
        <v>3</v>
      </c>
      <c r="T31" s="21" t="s">
        <v>4</v>
      </c>
      <c r="U31" s="21" t="s">
        <v>5</v>
      </c>
      <c r="V31" s="21"/>
      <c r="W31" s="21"/>
      <c r="X31" s="22"/>
      <c r="Y31" s="23" t="s">
        <v>1</v>
      </c>
    </row>
    <row r="32" spans="2:25" ht="14.25" thickTop="1" x14ac:dyDescent="0.15">
      <c r="B32" s="15">
        <v>1</v>
      </c>
      <c r="C32" s="157" t="s">
        <v>207</v>
      </c>
      <c r="D32" s="158"/>
      <c r="E32" s="96"/>
      <c r="F32" s="97"/>
      <c r="G32" s="98"/>
      <c r="H32" s="25">
        <v>7</v>
      </c>
      <c r="I32" s="26" t="s">
        <v>272</v>
      </c>
      <c r="J32" s="27">
        <v>3</v>
      </c>
      <c r="K32" s="25">
        <v>7</v>
      </c>
      <c r="L32" s="26" t="s">
        <v>272</v>
      </c>
      <c r="M32" s="27">
        <v>0</v>
      </c>
      <c r="N32" s="25">
        <v>10</v>
      </c>
      <c r="O32" s="26" t="s">
        <v>272</v>
      </c>
      <c r="P32" s="28">
        <v>3</v>
      </c>
      <c r="Q32" s="29">
        <f>S32*3+U32</f>
        <v>9</v>
      </c>
      <c r="R32" s="29">
        <f>(H32+K32+N32)-(J32+M32+P32)</f>
        <v>18</v>
      </c>
      <c r="S32" s="28">
        <f>COUNTIF(V32:X32,"A")</f>
        <v>3</v>
      </c>
      <c r="T32" s="28">
        <f>COUNTIF(V32:X32,"C")</f>
        <v>0</v>
      </c>
      <c r="U32" s="28">
        <f>COUNTIF(V32:X32,"B")</f>
        <v>0</v>
      </c>
      <c r="V32" s="29" t="str">
        <f>IF(H32="","",IF(H32&gt;J32,"A",IF(H32=J32,"B","C")))</f>
        <v>A</v>
      </c>
      <c r="W32" s="29" t="str">
        <f>IF(K32="","",IF(K32&gt;M32,"A",IF(K32=M32,"B","C")))</f>
        <v>A</v>
      </c>
      <c r="X32" s="30" t="str">
        <f>IF(N32="","",IF(N32&gt;P32,"A",IF(N32=P32,"B","C")))</f>
        <v>A</v>
      </c>
      <c r="Y32" s="31">
        <v>1</v>
      </c>
    </row>
    <row r="33" spans="2:25" x14ac:dyDescent="0.15">
      <c r="B33" s="15">
        <v>2</v>
      </c>
      <c r="C33" s="94" t="s">
        <v>208</v>
      </c>
      <c r="D33" s="95"/>
      <c r="E33" s="32">
        <v>3</v>
      </c>
      <c r="F33" s="33" t="s">
        <v>272</v>
      </c>
      <c r="G33" s="34">
        <v>7</v>
      </c>
      <c r="H33" s="105"/>
      <c r="I33" s="106"/>
      <c r="J33" s="107"/>
      <c r="K33" s="35">
        <v>7</v>
      </c>
      <c r="L33" s="33" t="s">
        <v>272</v>
      </c>
      <c r="M33" s="34">
        <v>3</v>
      </c>
      <c r="N33" s="35">
        <v>2</v>
      </c>
      <c r="O33" s="33" t="s">
        <v>272</v>
      </c>
      <c r="P33" s="79">
        <v>5</v>
      </c>
      <c r="Q33" s="36">
        <f>S33*3+U33</f>
        <v>3</v>
      </c>
      <c r="R33" s="36">
        <f>(E33+K33+N33)-(G33+M33+P33)</f>
        <v>-3</v>
      </c>
      <c r="S33" s="79">
        <f>COUNTIF(V33:X33,"A")</f>
        <v>1</v>
      </c>
      <c r="T33" s="79">
        <f>COUNTIF(V33:X33,"C")</f>
        <v>2</v>
      </c>
      <c r="U33" s="79">
        <f>COUNTIF(V33:X33,"B")</f>
        <v>0</v>
      </c>
      <c r="V33" s="36" t="str">
        <f>IF(E33="","",IF(E33&gt;G33,"A",IF(E33=G33,"B","C")))</f>
        <v>C</v>
      </c>
      <c r="W33" s="36" t="str">
        <f>IF(K33="","",IF(K33&gt;M33,"A",IF(K33=M33,"B","C")))</f>
        <v>A</v>
      </c>
      <c r="X33" s="37" t="str">
        <f>IF(N33="","",IF(N33&gt;P33,"A",IF(N33=P33,"B","C")))</f>
        <v>C</v>
      </c>
      <c r="Y33" s="38">
        <v>3</v>
      </c>
    </row>
    <row r="34" spans="2:25" x14ac:dyDescent="0.15">
      <c r="B34" s="15">
        <v>3</v>
      </c>
      <c r="C34" s="94" t="s">
        <v>209</v>
      </c>
      <c r="D34" s="95"/>
      <c r="E34" s="32">
        <v>0</v>
      </c>
      <c r="F34" s="33" t="s">
        <v>277</v>
      </c>
      <c r="G34" s="34">
        <v>7</v>
      </c>
      <c r="H34" s="35">
        <v>3</v>
      </c>
      <c r="I34" s="33" t="s">
        <v>277</v>
      </c>
      <c r="J34" s="34">
        <v>7</v>
      </c>
      <c r="K34" s="105"/>
      <c r="L34" s="106"/>
      <c r="M34" s="107"/>
      <c r="N34" s="35">
        <v>3</v>
      </c>
      <c r="O34" s="33" t="s">
        <v>277</v>
      </c>
      <c r="P34" s="79">
        <v>4</v>
      </c>
      <c r="Q34" s="36">
        <f>S34*3+U34</f>
        <v>0</v>
      </c>
      <c r="R34" s="36">
        <f>(E34+H34+N34)-(G34+J34+P34)</f>
        <v>-12</v>
      </c>
      <c r="S34" s="79">
        <f>COUNTIF(V34:X34,"A")</f>
        <v>0</v>
      </c>
      <c r="T34" s="79">
        <f>COUNTIF(V34:X34,"C")</f>
        <v>3</v>
      </c>
      <c r="U34" s="79">
        <f>COUNTIF(V34:X34,"B")</f>
        <v>0</v>
      </c>
      <c r="V34" s="36" t="str">
        <f>IF(E34="","",IF(E34&gt;G34,"A",IF(E34=G34,"B","C")))</f>
        <v>C</v>
      </c>
      <c r="W34" s="36" t="str">
        <f>IF(H34="","",IF(H34&gt;J34,"A",IF(H34=J34,"B","C")))</f>
        <v>C</v>
      </c>
      <c r="X34" s="37" t="str">
        <f>IF(N34="","",IF(N34&gt;P34,"A",IF(N34=P34,"B","C")))</f>
        <v>C</v>
      </c>
      <c r="Y34" s="38">
        <v>4</v>
      </c>
    </row>
    <row r="35" spans="2:25" ht="14.25" thickBot="1" x14ac:dyDescent="0.2">
      <c r="B35" s="15">
        <v>4</v>
      </c>
      <c r="C35" s="159" t="s">
        <v>210</v>
      </c>
      <c r="D35" s="160"/>
      <c r="E35" s="40">
        <v>3</v>
      </c>
      <c r="F35" s="41" t="s">
        <v>277</v>
      </c>
      <c r="G35" s="42">
        <v>10</v>
      </c>
      <c r="H35" s="43">
        <v>5</v>
      </c>
      <c r="I35" s="41" t="s">
        <v>277</v>
      </c>
      <c r="J35" s="42">
        <v>2</v>
      </c>
      <c r="K35" s="43">
        <v>4</v>
      </c>
      <c r="L35" s="41" t="s">
        <v>277</v>
      </c>
      <c r="M35" s="42">
        <v>3</v>
      </c>
      <c r="N35" s="102"/>
      <c r="O35" s="103"/>
      <c r="P35" s="104"/>
      <c r="Q35" s="44">
        <f>S35*3+U35</f>
        <v>6</v>
      </c>
      <c r="R35" s="44">
        <f>(E35+H35+K35)-(G35+J35+M35)</f>
        <v>-3</v>
      </c>
      <c r="S35" s="80">
        <f>COUNTIF(V35:X35,"A")</f>
        <v>2</v>
      </c>
      <c r="T35" s="80">
        <f>COUNTIF(V35:X35,"C")</f>
        <v>1</v>
      </c>
      <c r="U35" s="80">
        <f>COUNTIF(V35:X35,"B")</f>
        <v>0</v>
      </c>
      <c r="V35" s="44" t="str">
        <f>IF(E35="","",IF(E35&gt;G35,"A",IF(E35=G35,"B","C")))</f>
        <v>C</v>
      </c>
      <c r="W35" s="44" t="str">
        <f>IF(H35="","",IF(H35&gt;J35,"A",IF(H35=J35,"B","C")))</f>
        <v>A</v>
      </c>
      <c r="X35" s="45" t="str">
        <f>IF(K35="","",IF(K35&gt;M35,"A",IF(K35=M35,"B","C")))</f>
        <v>A</v>
      </c>
      <c r="Y35" s="46">
        <v>2</v>
      </c>
    </row>
  </sheetData>
  <mergeCells count="60">
    <mergeCell ref="C33:D33"/>
    <mergeCell ref="H33:J33"/>
    <mergeCell ref="C34:D34"/>
    <mergeCell ref="K34:M34"/>
    <mergeCell ref="C35:D35"/>
    <mergeCell ref="N35:P35"/>
    <mergeCell ref="E31:G31"/>
    <mergeCell ref="H31:J31"/>
    <mergeCell ref="K31:M31"/>
    <mergeCell ref="N31:P31"/>
    <mergeCell ref="C32:D32"/>
    <mergeCell ref="E32:G32"/>
    <mergeCell ref="C26:D26"/>
    <mergeCell ref="H26:J26"/>
    <mergeCell ref="C27:D27"/>
    <mergeCell ref="K20:M20"/>
    <mergeCell ref="C21:D21"/>
    <mergeCell ref="K27:M27"/>
    <mergeCell ref="C28:D28"/>
    <mergeCell ref="N28:P28"/>
    <mergeCell ref="E24:G24"/>
    <mergeCell ref="H24:J24"/>
    <mergeCell ref="K24:M24"/>
    <mergeCell ref="N24:P24"/>
    <mergeCell ref="C25:D25"/>
    <mergeCell ref="E25:G25"/>
    <mergeCell ref="N21:P21"/>
    <mergeCell ref="K13:M13"/>
    <mergeCell ref="C14:D14"/>
    <mergeCell ref="N14:P14"/>
    <mergeCell ref="E17:G17"/>
    <mergeCell ref="H17:J17"/>
    <mergeCell ref="K17:M17"/>
    <mergeCell ref="N17:P17"/>
    <mergeCell ref="C13:D13"/>
    <mergeCell ref="C19:D19"/>
    <mergeCell ref="H19:J19"/>
    <mergeCell ref="C20:D20"/>
    <mergeCell ref="C11:D11"/>
    <mergeCell ref="E11:G11"/>
    <mergeCell ref="C18:D18"/>
    <mergeCell ref="E18:G18"/>
    <mergeCell ref="C12:D12"/>
    <mergeCell ref="H12:J12"/>
    <mergeCell ref="C5:D5"/>
    <mergeCell ref="H5:J5"/>
    <mergeCell ref="C6:D6"/>
    <mergeCell ref="K6:M6"/>
    <mergeCell ref="C7:D7"/>
    <mergeCell ref="N7:P7"/>
    <mergeCell ref="E10:G10"/>
    <mergeCell ref="H10:J10"/>
    <mergeCell ref="K10:M10"/>
    <mergeCell ref="N10:P10"/>
    <mergeCell ref="N3:P3"/>
    <mergeCell ref="C4:D4"/>
    <mergeCell ref="E4:G4"/>
    <mergeCell ref="E3:G3"/>
    <mergeCell ref="H3:J3"/>
    <mergeCell ref="K3:M3"/>
  </mergeCells>
  <phoneticPr fontId="2"/>
  <pageMargins left="0.19685039370078741" right="0.19685039370078741" top="0.19685039370078741" bottom="0.19685039370078741" header="0.51181102362204722" footer="0.51181102362204722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1:Y121"/>
  <sheetViews>
    <sheetView showGridLines="0" topLeftCell="A3" zoomScaleNormal="100" workbookViewId="0">
      <selection activeCell="C5" sqref="C5:D5"/>
    </sheetView>
  </sheetViews>
  <sheetFormatPr defaultRowHeight="15" customHeight="1" x14ac:dyDescent="0.15"/>
  <cols>
    <col min="1" max="1" width="1.625" style="18" customWidth="1"/>
    <col min="2" max="2" width="2.625" style="18" customWidth="1"/>
    <col min="3" max="3" width="3.125" style="18" customWidth="1"/>
    <col min="4" max="4" width="13.125" style="18" customWidth="1"/>
    <col min="5" max="18" width="4.625" style="47" customWidth="1"/>
    <col min="19" max="22" width="4.75" style="47" hidden="1" customWidth="1"/>
    <col min="23" max="23" width="4.75" style="49" hidden="1" customWidth="1"/>
    <col min="24" max="24" width="4.75" style="18" hidden="1" customWidth="1"/>
    <col min="25" max="25" width="4.625" style="18" customWidth="1"/>
    <col min="26" max="26" width="2.75" style="18" customWidth="1"/>
    <col min="27" max="16384" width="9" style="18"/>
  </cols>
  <sheetData>
    <row r="1" spans="2:25" ht="18.75" customHeight="1" x14ac:dyDescent="0.15">
      <c r="C1" s="1" t="s">
        <v>102</v>
      </c>
      <c r="D1" s="1"/>
      <c r="E1" s="8" t="s">
        <v>10</v>
      </c>
      <c r="F1" s="8"/>
      <c r="G1" s="18"/>
      <c r="H1" s="18"/>
      <c r="I1" s="18"/>
      <c r="J1" s="18"/>
      <c r="K1" s="18"/>
      <c r="L1" s="18"/>
      <c r="M1" s="18"/>
      <c r="N1" s="18"/>
      <c r="O1" s="18"/>
      <c r="P1" s="18"/>
      <c r="Q1" s="48"/>
      <c r="R1" s="18"/>
      <c r="T1" s="18"/>
      <c r="U1" s="18"/>
      <c r="V1" s="18"/>
      <c r="W1" s="18"/>
    </row>
    <row r="2" spans="2:25" ht="15" customHeight="1" thickBot="1" x14ac:dyDescent="0.2">
      <c r="D2" s="4" t="s">
        <v>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6"/>
      <c r="R2" s="16"/>
      <c r="S2" s="16"/>
      <c r="T2" s="16"/>
      <c r="U2" s="16"/>
      <c r="V2" s="16"/>
      <c r="W2" s="15"/>
      <c r="X2" s="17"/>
      <c r="Y2" s="17"/>
    </row>
    <row r="3" spans="2:25" ht="15" customHeight="1" thickBot="1" x14ac:dyDescent="0.2">
      <c r="B3" s="15"/>
      <c r="C3" s="6" t="s">
        <v>16</v>
      </c>
      <c r="D3" s="9" t="s">
        <v>104</v>
      </c>
      <c r="E3" s="99" t="str">
        <f>C4</f>
        <v>横浜桜陽</v>
      </c>
      <c r="F3" s="100"/>
      <c r="G3" s="101"/>
      <c r="H3" s="91" t="str">
        <f>C5</f>
        <v>横浜緑園・横浜旭陵</v>
      </c>
      <c r="I3" s="92"/>
      <c r="J3" s="93"/>
      <c r="K3" s="99" t="str">
        <f>C6</f>
        <v>柏　　陽</v>
      </c>
      <c r="L3" s="100"/>
      <c r="M3" s="101"/>
      <c r="N3" s="99" t="str">
        <f>C7</f>
        <v>城　　郷</v>
      </c>
      <c r="O3" s="100"/>
      <c r="P3" s="101"/>
      <c r="Q3" s="20" t="s">
        <v>0</v>
      </c>
      <c r="R3" s="20" t="s">
        <v>2</v>
      </c>
      <c r="S3" s="21" t="s">
        <v>3</v>
      </c>
      <c r="T3" s="21" t="s">
        <v>4</v>
      </c>
      <c r="U3" s="21" t="s">
        <v>5</v>
      </c>
      <c r="V3" s="21"/>
      <c r="W3" s="21"/>
      <c r="X3" s="22"/>
      <c r="Y3" s="23" t="s">
        <v>1</v>
      </c>
    </row>
    <row r="4" spans="2:25" ht="15" customHeight="1" thickTop="1" x14ac:dyDescent="0.15">
      <c r="B4" s="15">
        <v>1</v>
      </c>
      <c r="C4" s="112" t="s">
        <v>105</v>
      </c>
      <c r="D4" s="113"/>
      <c r="E4" s="96"/>
      <c r="F4" s="97"/>
      <c r="G4" s="98"/>
      <c r="H4" s="25">
        <v>11</v>
      </c>
      <c r="I4" s="26" t="s">
        <v>17</v>
      </c>
      <c r="J4" s="27">
        <v>1</v>
      </c>
      <c r="K4" s="25">
        <v>1</v>
      </c>
      <c r="L4" s="26" t="s">
        <v>17</v>
      </c>
      <c r="M4" s="27">
        <v>2</v>
      </c>
      <c r="N4" s="25">
        <v>9</v>
      </c>
      <c r="O4" s="26" t="s">
        <v>17</v>
      </c>
      <c r="P4" s="28">
        <v>7</v>
      </c>
      <c r="Q4" s="29">
        <f>S4*3+U4</f>
        <v>6</v>
      </c>
      <c r="R4" s="29">
        <f>IF(H4="",0,(H4+K4+N4)-(J4+M4+P4))</f>
        <v>11</v>
      </c>
      <c r="S4" s="28">
        <f>COUNTIF(V4:X4,"A")</f>
        <v>2</v>
      </c>
      <c r="T4" s="28">
        <f>COUNTIF(V4:X4,"C")</f>
        <v>1</v>
      </c>
      <c r="U4" s="28">
        <f>COUNTIF(V4:X4,"B")</f>
        <v>0</v>
      </c>
      <c r="V4" s="29" t="str">
        <f>IF(H4="","",IF(H4&gt;J4,"A",IF(H4=J4,"B","C")))</f>
        <v>A</v>
      </c>
      <c r="W4" s="29" t="str">
        <f>IF(K4="","",IF(K4&gt;M4,"A",IF(K4=M4,"B","C")))</f>
        <v>C</v>
      </c>
      <c r="X4" s="30" t="str">
        <f>IF(N4="","",IF(N4&gt;P4,"A",IF(N4=P4,"B","C")))</f>
        <v>A</v>
      </c>
      <c r="Y4" s="31">
        <v>2</v>
      </c>
    </row>
    <row r="5" spans="2:25" ht="15" customHeight="1" x14ac:dyDescent="0.15">
      <c r="B5" s="15">
        <v>2</v>
      </c>
      <c r="C5" s="114" t="s">
        <v>106</v>
      </c>
      <c r="D5" s="115"/>
      <c r="E5" s="32">
        <v>1</v>
      </c>
      <c r="F5" s="33" t="s">
        <v>17</v>
      </c>
      <c r="G5" s="34">
        <v>11</v>
      </c>
      <c r="H5" s="105"/>
      <c r="I5" s="106"/>
      <c r="J5" s="107"/>
      <c r="K5" s="35">
        <v>1</v>
      </c>
      <c r="L5" s="33" t="s">
        <v>17</v>
      </c>
      <c r="M5" s="34">
        <v>17</v>
      </c>
      <c r="N5" s="35">
        <v>3</v>
      </c>
      <c r="O5" s="33" t="s">
        <v>17</v>
      </c>
      <c r="P5" s="24">
        <v>12</v>
      </c>
      <c r="Q5" s="36">
        <f>S5*3+U5</f>
        <v>0</v>
      </c>
      <c r="R5" s="36">
        <f>(E5+K5+N5)-(G5+M5+P5)</f>
        <v>-35</v>
      </c>
      <c r="S5" s="24">
        <f>COUNTIF(V5:X5,"A")</f>
        <v>0</v>
      </c>
      <c r="T5" s="24">
        <f>COUNTIF(V5:X5,"C")</f>
        <v>3</v>
      </c>
      <c r="U5" s="24">
        <f>COUNTIF(V5:X5,"B")</f>
        <v>0</v>
      </c>
      <c r="V5" s="36" t="str">
        <f>IF(E5="","",IF(E5&gt;G5,"A",IF(E5=G5,"B","C")))</f>
        <v>C</v>
      </c>
      <c r="W5" s="36" t="str">
        <f>IF(K5="","",IF(K5&gt;M5,"A",IF(K5=M5,"B","C")))</f>
        <v>C</v>
      </c>
      <c r="X5" s="37" t="str">
        <f>IF(N5="","",IF(N5&gt;P5,"A",IF(N5=P5,"B","C")))</f>
        <v>C</v>
      </c>
      <c r="Y5" s="38">
        <v>4</v>
      </c>
    </row>
    <row r="6" spans="2:25" ht="15" customHeight="1" x14ac:dyDescent="0.15">
      <c r="B6" s="15">
        <v>3</v>
      </c>
      <c r="C6" s="94" t="s">
        <v>107</v>
      </c>
      <c r="D6" s="95"/>
      <c r="E6" s="32">
        <v>2</v>
      </c>
      <c r="F6" s="33" t="s">
        <v>17</v>
      </c>
      <c r="G6" s="34">
        <v>1</v>
      </c>
      <c r="H6" s="35">
        <v>17</v>
      </c>
      <c r="I6" s="33" t="s">
        <v>17</v>
      </c>
      <c r="J6" s="34">
        <v>1</v>
      </c>
      <c r="K6" s="105"/>
      <c r="L6" s="106"/>
      <c r="M6" s="107"/>
      <c r="N6" s="35">
        <v>2</v>
      </c>
      <c r="O6" s="33" t="s">
        <v>17</v>
      </c>
      <c r="P6" s="24">
        <v>9</v>
      </c>
      <c r="Q6" s="36">
        <f>S6*3+U6</f>
        <v>6</v>
      </c>
      <c r="R6" s="36">
        <f>(E6+H6+N6)-(G6+J6+P6)</f>
        <v>10</v>
      </c>
      <c r="S6" s="24">
        <f>COUNTIF(V6:X6,"A")</f>
        <v>2</v>
      </c>
      <c r="T6" s="24">
        <f>COUNTIF(V6:X6,"C")</f>
        <v>1</v>
      </c>
      <c r="U6" s="24">
        <f>COUNTIF(V6:X6,"B")</f>
        <v>0</v>
      </c>
      <c r="V6" s="36" t="str">
        <f>IF(E6="","",IF(E6&gt;G6,"A",IF(E6=G6,"B","C")))</f>
        <v>A</v>
      </c>
      <c r="W6" s="36" t="str">
        <f>IF(H6="","",IF(H6&gt;J6,"A",IF(H6=J6,"B","C")))</f>
        <v>A</v>
      </c>
      <c r="X6" s="37" t="str">
        <f>IF(N6="","",IF(N6&gt;P6,"A",IF(N6=P6,"B","C")))</f>
        <v>C</v>
      </c>
      <c r="Y6" s="38">
        <v>3</v>
      </c>
    </row>
    <row r="7" spans="2:25" ht="15" customHeight="1" thickBot="1" x14ac:dyDescent="0.2">
      <c r="B7" s="15">
        <v>4</v>
      </c>
      <c r="C7" s="116" t="s">
        <v>108</v>
      </c>
      <c r="D7" s="117"/>
      <c r="E7" s="40">
        <v>7</v>
      </c>
      <c r="F7" s="41" t="s">
        <v>17</v>
      </c>
      <c r="G7" s="42">
        <v>9</v>
      </c>
      <c r="H7" s="43">
        <v>12</v>
      </c>
      <c r="I7" s="41" t="s">
        <v>17</v>
      </c>
      <c r="J7" s="42">
        <v>3</v>
      </c>
      <c r="K7" s="43">
        <v>9</v>
      </c>
      <c r="L7" s="41" t="s">
        <v>17</v>
      </c>
      <c r="M7" s="42">
        <v>2</v>
      </c>
      <c r="N7" s="102"/>
      <c r="O7" s="103"/>
      <c r="P7" s="104"/>
      <c r="Q7" s="44">
        <f>S7*3+U7</f>
        <v>6</v>
      </c>
      <c r="R7" s="44">
        <f>(E7+H7+K7)-(G7+J7+M7)</f>
        <v>14</v>
      </c>
      <c r="S7" s="39">
        <f>COUNTIF(V7:X7,"A")</f>
        <v>2</v>
      </c>
      <c r="T7" s="39">
        <f>COUNTIF(V7:X7,"C")</f>
        <v>1</v>
      </c>
      <c r="U7" s="39">
        <f>COUNTIF(V7:X7,"B")</f>
        <v>0</v>
      </c>
      <c r="V7" s="44" t="str">
        <f>IF(E7="","",IF(E7&gt;G7,"A",IF(E7=G7,"B","C")))</f>
        <v>C</v>
      </c>
      <c r="W7" s="44" t="str">
        <f>IF(H7="","",IF(H7&gt;J7,"A",IF(H7=J7,"B","C")))</f>
        <v>A</v>
      </c>
      <c r="X7" s="45" t="str">
        <f>IF(K7="","",IF(K7&gt;M7,"A",IF(K7=M7,"B","C")))</f>
        <v>A</v>
      </c>
      <c r="Y7" s="46">
        <v>1</v>
      </c>
    </row>
    <row r="8" spans="2:25" ht="15" customHeight="1" x14ac:dyDescent="0.15">
      <c r="B8" s="15"/>
      <c r="C8" s="7"/>
      <c r="D8" s="7"/>
      <c r="W8" s="15"/>
      <c r="X8" s="17"/>
      <c r="Y8" s="17"/>
    </row>
    <row r="9" spans="2:25" ht="15" customHeight="1" thickBot="1" x14ac:dyDescent="0.2">
      <c r="B9" s="15"/>
      <c r="W9" s="15"/>
      <c r="X9" s="17"/>
      <c r="Y9" s="17"/>
    </row>
    <row r="10" spans="2:25" ht="15" customHeight="1" thickBot="1" x14ac:dyDescent="0.2">
      <c r="B10" s="15"/>
      <c r="C10" s="6" t="s">
        <v>12</v>
      </c>
      <c r="D10" s="9" t="s">
        <v>109</v>
      </c>
      <c r="E10" s="99" t="str">
        <f>C11</f>
        <v>横　　浜</v>
      </c>
      <c r="F10" s="100"/>
      <c r="G10" s="101"/>
      <c r="H10" s="99" t="str">
        <f>C12</f>
        <v>横浜緑ケ丘</v>
      </c>
      <c r="I10" s="100"/>
      <c r="J10" s="101"/>
      <c r="K10" s="99" t="str">
        <f>C13</f>
        <v>白    山</v>
      </c>
      <c r="L10" s="100"/>
      <c r="M10" s="101"/>
      <c r="N10" s="99" t="str">
        <f>C14</f>
        <v>東</v>
      </c>
      <c r="O10" s="100"/>
      <c r="P10" s="101"/>
      <c r="Q10" s="20" t="s">
        <v>0</v>
      </c>
      <c r="R10" s="20" t="s">
        <v>2</v>
      </c>
      <c r="S10" s="21" t="s">
        <v>3</v>
      </c>
      <c r="T10" s="21" t="s">
        <v>4</v>
      </c>
      <c r="U10" s="21" t="s">
        <v>5</v>
      </c>
      <c r="V10" s="21"/>
      <c r="W10" s="21"/>
      <c r="X10" s="22"/>
      <c r="Y10" s="23" t="s">
        <v>1</v>
      </c>
    </row>
    <row r="11" spans="2:25" ht="15" customHeight="1" thickTop="1" x14ac:dyDescent="0.15">
      <c r="B11" s="15">
        <v>1</v>
      </c>
      <c r="C11" s="112" t="s">
        <v>111</v>
      </c>
      <c r="D11" s="113"/>
      <c r="E11" s="96"/>
      <c r="F11" s="97"/>
      <c r="G11" s="98"/>
      <c r="H11" s="25">
        <v>4</v>
      </c>
      <c r="I11" s="26" t="s">
        <v>11</v>
      </c>
      <c r="J11" s="27">
        <v>2</v>
      </c>
      <c r="K11" s="25">
        <v>11</v>
      </c>
      <c r="L11" s="26" t="s">
        <v>11</v>
      </c>
      <c r="M11" s="27">
        <v>0</v>
      </c>
      <c r="N11" s="25">
        <v>14</v>
      </c>
      <c r="O11" s="26" t="s">
        <v>11</v>
      </c>
      <c r="P11" s="28">
        <v>0</v>
      </c>
      <c r="Q11" s="29">
        <f>S11*3+U11</f>
        <v>9</v>
      </c>
      <c r="R11" s="29">
        <f>(H11+K11+N11)-(J11+M11+P11)</f>
        <v>27</v>
      </c>
      <c r="S11" s="28">
        <f>COUNTIF(V11:X11,"A")</f>
        <v>3</v>
      </c>
      <c r="T11" s="28">
        <f>COUNTIF(V11:X11,"C")</f>
        <v>0</v>
      </c>
      <c r="U11" s="28">
        <f>COUNTIF(V11:X11,"B")</f>
        <v>0</v>
      </c>
      <c r="V11" s="29" t="str">
        <f>IF(H11="","",IF(H11&gt;J11,"A",IF(H11=J11,"B","C")))</f>
        <v>A</v>
      </c>
      <c r="W11" s="29" t="str">
        <f>IF(K11="","",IF(K11&gt;M11,"A",IF(K11=M11,"B","C")))</f>
        <v>A</v>
      </c>
      <c r="X11" s="30" t="str">
        <f>IF(N11="","",IF(N11&gt;P11,"A",IF(N11=P11,"B","C")))</f>
        <v>A</v>
      </c>
      <c r="Y11" s="31">
        <v>1</v>
      </c>
    </row>
    <row r="12" spans="2:25" ht="15" customHeight="1" x14ac:dyDescent="0.15">
      <c r="B12" s="15">
        <v>2</v>
      </c>
      <c r="C12" s="94" t="s">
        <v>265</v>
      </c>
      <c r="D12" s="95"/>
      <c r="E12" s="32">
        <v>2</v>
      </c>
      <c r="F12" s="33" t="s">
        <v>11</v>
      </c>
      <c r="G12" s="34">
        <v>4</v>
      </c>
      <c r="H12" s="105"/>
      <c r="I12" s="106"/>
      <c r="J12" s="107"/>
      <c r="K12" s="35">
        <v>5</v>
      </c>
      <c r="L12" s="33" t="s">
        <v>11</v>
      </c>
      <c r="M12" s="34">
        <v>12</v>
      </c>
      <c r="N12" s="35">
        <v>0</v>
      </c>
      <c r="O12" s="33" t="s">
        <v>11</v>
      </c>
      <c r="P12" s="57">
        <v>8</v>
      </c>
      <c r="Q12" s="36">
        <f>S12*3+U12</f>
        <v>0</v>
      </c>
      <c r="R12" s="36">
        <f>(E12+K12+N12)-(G12+M12+P12)</f>
        <v>-17</v>
      </c>
      <c r="S12" s="57">
        <f>COUNTIF(V12:X12,"A")</f>
        <v>0</v>
      </c>
      <c r="T12" s="57">
        <f>COUNTIF(V12:X12,"C")</f>
        <v>3</v>
      </c>
      <c r="U12" s="57">
        <f>COUNTIF(V12:X12,"B")</f>
        <v>0</v>
      </c>
      <c r="V12" s="36" t="str">
        <f>IF(E12="","",IF(E12&gt;G12,"A",IF(E12=G12,"B","C")))</f>
        <v>C</v>
      </c>
      <c r="W12" s="36" t="str">
        <f>IF(K12="","",IF(K12&gt;M12,"A",IF(K12=M12,"B","C")))</f>
        <v>C</v>
      </c>
      <c r="X12" s="37" t="str">
        <f>IF(N12="","",IF(N12&gt;P12,"A",IF(N12=P12,"B","C")))</f>
        <v>C</v>
      </c>
      <c r="Y12" s="38">
        <v>4</v>
      </c>
    </row>
    <row r="13" spans="2:25" ht="15" customHeight="1" x14ac:dyDescent="0.15">
      <c r="B13" s="15">
        <v>3</v>
      </c>
      <c r="C13" s="94" t="s">
        <v>112</v>
      </c>
      <c r="D13" s="95"/>
      <c r="E13" s="32">
        <v>0</v>
      </c>
      <c r="F13" s="33" t="s">
        <v>11</v>
      </c>
      <c r="G13" s="34">
        <v>11</v>
      </c>
      <c r="H13" s="35">
        <v>12</v>
      </c>
      <c r="I13" s="33" t="s">
        <v>11</v>
      </c>
      <c r="J13" s="34">
        <v>5</v>
      </c>
      <c r="K13" s="105"/>
      <c r="L13" s="106"/>
      <c r="M13" s="107"/>
      <c r="N13" s="35">
        <v>4</v>
      </c>
      <c r="O13" s="33" t="s">
        <v>11</v>
      </c>
      <c r="P13" s="57">
        <v>6</v>
      </c>
      <c r="Q13" s="36">
        <f>S13*3+U13</f>
        <v>3</v>
      </c>
      <c r="R13" s="36">
        <f>(E13+H13+N13)-(G13+J13+P13)</f>
        <v>-6</v>
      </c>
      <c r="S13" s="57">
        <f>COUNTIF(V13:X13,"A")</f>
        <v>1</v>
      </c>
      <c r="T13" s="57">
        <f>COUNTIF(V13:X13,"C")</f>
        <v>2</v>
      </c>
      <c r="U13" s="57">
        <f>COUNTIF(V13:X13,"B")</f>
        <v>0</v>
      </c>
      <c r="V13" s="36" t="str">
        <f>IF(E13="","",IF(E13&gt;G13,"A",IF(E13=G13,"B","C")))</f>
        <v>C</v>
      </c>
      <c r="W13" s="36" t="str">
        <f>IF(H13="","",IF(H13&gt;J13,"A",IF(H13=J13,"B","C")))</f>
        <v>A</v>
      </c>
      <c r="X13" s="37" t="str">
        <f>IF(N13="","",IF(N13&gt;P13,"A",IF(N13=P13,"B","C")))</f>
        <v>C</v>
      </c>
      <c r="Y13" s="38">
        <v>3</v>
      </c>
    </row>
    <row r="14" spans="2:25" ht="15" customHeight="1" thickBot="1" x14ac:dyDescent="0.2">
      <c r="B14" s="15">
        <v>4</v>
      </c>
      <c r="C14" s="116" t="s">
        <v>110</v>
      </c>
      <c r="D14" s="117"/>
      <c r="E14" s="40">
        <v>0</v>
      </c>
      <c r="F14" s="41" t="s">
        <v>11</v>
      </c>
      <c r="G14" s="42">
        <v>14</v>
      </c>
      <c r="H14" s="43">
        <v>8</v>
      </c>
      <c r="I14" s="41" t="s">
        <v>11</v>
      </c>
      <c r="J14" s="42">
        <v>0</v>
      </c>
      <c r="K14" s="43">
        <v>6</v>
      </c>
      <c r="L14" s="41" t="s">
        <v>11</v>
      </c>
      <c r="M14" s="42">
        <v>4</v>
      </c>
      <c r="N14" s="102"/>
      <c r="O14" s="103"/>
      <c r="P14" s="104"/>
      <c r="Q14" s="44">
        <f>S14*3+U14</f>
        <v>6</v>
      </c>
      <c r="R14" s="44">
        <f>(E14+H14+K14)-(G14+J14+M14)</f>
        <v>-4</v>
      </c>
      <c r="S14" s="56">
        <f>COUNTIF(V14:X14,"A")</f>
        <v>2</v>
      </c>
      <c r="T14" s="56">
        <f>COUNTIF(V14:X14,"C")</f>
        <v>1</v>
      </c>
      <c r="U14" s="56">
        <f>COUNTIF(V14:X14,"B")</f>
        <v>0</v>
      </c>
      <c r="V14" s="44" t="str">
        <f>IF(E14="","",IF(E14&gt;G14,"A",IF(E14=G14,"B","C")))</f>
        <v>C</v>
      </c>
      <c r="W14" s="44" t="str">
        <f>IF(H14="","",IF(H14&gt;J14,"A",IF(H14=J14,"B","C")))</f>
        <v>A</v>
      </c>
      <c r="X14" s="45" t="str">
        <f>IF(K14="","",IF(K14&gt;M14,"A",IF(K14=M14,"B","C")))</f>
        <v>A</v>
      </c>
      <c r="Y14" s="46">
        <v>2</v>
      </c>
    </row>
    <row r="15" spans="2:25" ht="15" customHeight="1" x14ac:dyDescent="0.15">
      <c r="B15" s="15"/>
      <c r="C15" s="7"/>
      <c r="D15" s="7"/>
      <c r="W15" s="15"/>
      <c r="X15" s="17"/>
      <c r="Y15" s="17"/>
    </row>
    <row r="16" spans="2:25" ht="15" customHeight="1" thickBot="1" x14ac:dyDescent="0.2">
      <c r="B16" s="15"/>
      <c r="W16" s="15"/>
      <c r="X16" s="17"/>
      <c r="Y16" s="17"/>
    </row>
    <row r="17" spans="2:25" ht="15" customHeight="1" thickBot="1" x14ac:dyDescent="0.2">
      <c r="B17" s="15"/>
      <c r="C17" s="6" t="s">
        <v>13</v>
      </c>
      <c r="D17" s="9" t="s">
        <v>113</v>
      </c>
      <c r="E17" s="99" t="str">
        <f>C18</f>
        <v>金　　沢</v>
      </c>
      <c r="F17" s="100"/>
      <c r="G17" s="101"/>
      <c r="H17" s="99" t="str">
        <f>C19</f>
        <v>新　　栄</v>
      </c>
      <c r="I17" s="100"/>
      <c r="J17" s="101"/>
      <c r="K17" s="99" t="str">
        <f>C20</f>
        <v>橘 学 苑</v>
      </c>
      <c r="L17" s="100"/>
      <c r="M17" s="101"/>
      <c r="N17" s="99" t="str">
        <f>C21</f>
        <v>関東学院</v>
      </c>
      <c r="O17" s="100"/>
      <c r="P17" s="101"/>
      <c r="Q17" s="20" t="s">
        <v>0</v>
      </c>
      <c r="R17" s="20" t="s">
        <v>2</v>
      </c>
      <c r="S17" s="21" t="s">
        <v>3</v>
      </c>
      <c r="T17" s="21" t="s">
        <v>4</v>
      </c>
      <c r="U17" s="21" t="s">
        <v>5</v>
      </c>
      <c r="V17" s="21"/>
      <c r="W17" s="21"/>
      <c r="X17" s="22"/>
      <c r="Y17" s="23" t="s">
        <v>1</v>
      </c>
    </row>
    <row r="18" spans="2:25" ht="15" customHeight="1" thickTop="1" x14ac:dyDescent="0.15">
      <c r="B18" s="15">
        <v>1</v>
      </c>
      <c r="C18" s="112" t="s">
        <v>115</v>
      </c>
      <c r="D18" s="113"/>
      <c r="E18" s="96"/>
      <c r="F18" s="97"/>
      <c r="G18" s="98"/>
      <c r="H18" s="25">
        <v>8</v>
      </c>
      <c r="I18" s="26" t="s">
        <v>11</v>
      </c>
      <c r="J18" s="27">
        <v>1</v>
      </c>
      <c r="K18" s="25">
        <v>13</v>
      </c>
      <c r="L18" s="26" t="s">
        <v>11</v>
      </c>
      <c r="M18" s="27">
        <v>3</v>
      </c>
      <c r="N18" s="25">
        <v>4</v>
      </c>
      <c r="O18" s="26" t="s">
        <v>11</v>
      </c>
      <c r="P18" s="28">
        <v>5</v>
      </c>
      <c r="Q18" s="29">
        <f>S18*3+U18</f>
        <v>6</v>
      </c>
      <c r="R18" s="29">
        <f>(H18+K18+N18)-(J18+M18+P18)</f>
        <v>16</v>
      </c>
      <c r="S18" s="28">
        <f>COUNTIF(V18:X18,"A")</f>
        <v>2</v>
      </c>
      <c r="T18" s="28">
        <f>COUNTIF(V18:X18,"C")</f>
        <v>1</v>
      </c>
      <c r="U18" s="28">
        <f>COUNTIF(V18:X18,"B")</f>
        <v>0</v>
      </c>
      <c r="V18" s="29" t="str">
        <f>IF(H18="","",IF(H18&gt;J18,"A",IF(H18=J18,"B","C")))</f>
        <v>A</v>
      </c>
      <c r="W18" s="29" t="str">
        <f>IF(K18="","",IF(K18&gt;M18,"A",IF(K18=M18,"B","C")))</f>
        <v>A</v>
      </c>
      <c r="X18" s="30" t="str">
        <f>IF(N18="","",IF(N18&gt;P18,"A",IF(N18=P18,"B","C")))</f>
        <v>C</v>
      </c>
      <c r="Y18" s="31">
        <v>1</v>
      </c>
    </row>
    <row r="19" spans="2:25" ht="15" customHeight="1" x14ac:dyDescent="0.15">
      <c r="B19" s="15">
        <v>2</v>
      </c>
      <c r="C19" s="94" t="s">
        <v>116</v>
      </c>
      <c r="D19" s="95"/>
      <c r="E19" s="32">
        <v>1</v>
      </c>
      <c r="F19" s="33" t="s">
        <v>11</v>
      </c>
      <c r="G19" s="34">
        <v>8</v>
      </c>
      <c r="H19" s="105"/>
      <c r="I19" s="106"/>
      <c r="J19" s="107"/>
      <c r="K19" s="35">
        <v>1</v>
      </c>
      <c r="L19" s="33" t="s">
        <v>11</v>
      </c>
      <c r="M19" s="34">
        <v>11</v>
      </c>
      <c r="N19" s="35">
        <v>2</v>
      </c>
      <c r="O19" s="33" t="s">
        <v>11</v>
      </c>
      <c r="P19" s="57">
        <v>5</v>
      </c>
      <c r="Q19" s="36">
        <f>S19*3+U19</f>
        <v>0</v>
      </c>
      <c r="R19" s="36">
        <f>(E19+K19+N19)-(G19+M19+P19)</f>
        <v>-20</v>
      </c>
      <c r="S19" s="57">
        <f>COUNTIF(V19:X19,"A")</f>
        <v>0</v>
      </c>
      <c r="T19" s="57">
        <f>COUNTIF(V19:X19,"C")</f>
        <v>3</v>
      </c>
      <c r="U19" s="57">
        <f>COUNTIF(V19:X19,"B")</f>
        <v>0</v>
      </c>
      <c r="V19" s="36" t="str">
        <f>IF(E19="","",IF(E19&gt;G19,"A",IF(E19=G19,"B","C")))</f>
        <v>C</v>
      </c>
      <c r="W19" s="36" t="str">
        <f>IF(K19="","",IF(K19&gt;M19,"A",IF(K19=M19,"B","C")))</f>
        <v>C</v>
      </c>
      <c r="X19" s="37" t="str">
        <f>IF(N19="","",IF(N19&gt;P19,"A",IF(N19=P19,"B","C")))</f>
        <v>C</v>
      </c>
      <c r="Y19" s="38">
        <v>4</v>
      </c>
    </row>
    <row r="20" spans="2:25" ht="15" customHeight="1" x14ac:dyDescent="0.15">
      <c r="B20" s="15">
        <v>3</v>
      </c>
      <c r="C20" s="112" t="s">
        <v>117</v>
      </c>
      <c r="D20" s="113"/>
      <c r="E20" s="32">
        <v>3</v>
      </c>
      <c r="F20" s="33" t="s">
        <v>11</v>
      </c>
      <c r="G20" s="34">
        <v>13</v>
      </c>
      <c r="H20" s="35">
        <v>11</v>
      </c>
      <c r="I20" s="33" t="s">
        <v>11</v>
      </c>
      <c r="J20" s="34">
        <v>1</v>
      </c>
      <c r="K20" s="105"/>
      <c r="L20" s="106"/>
      <c r="M20" s="107"/>
      <c r="N20" s="35">
        <v>3</v>
      </c>
      <c r="O20" s="33" t="s">
        <v>11</v>
      </c>
      <c r="P20" s="57">
        <v>0</v>
      </c>
      <c r="Q20" s="36">
        <f>S20*3+U20</f>
        <v>6</v>
      </c>
      <c r="R20" s="36">
        <f>(E20+H20+N20)-(G20+J20+P20)</f>
        <v>3</v>
      </c>
      <c r="S20" s="57">
        <f>COUNTIF(V20:X20,"A")</f>
        <v>2</v>
      </c>
      <c r="T20" s="57">
        <f>COUNTIF(V20:X20,"C")</f>
        <v>1</v>
      </c>
      <c r="U20" s="57">
        <f>COUNTIF(V20:X20,"B")</f>
        <v>0</v>
      </c>
      <c r="V20" s="36" t="str">
        <f>IF(E20="","",IF(E20&gt;G20,"A",IF(E20=G20,"B","C")))</f>
        <v>C</v>
      </c>
      <c r="W20" s="36" t="str">
        <f>IF(H20="","",IF(H20&gt;J20,"A",IF(H20=J20,"B","C")))</f>
        <v>A</v>
      </c>
      <c r="X20" s="37" t="str">
        <f>IF(N20="","",IF(N20&gt;P20,"A",IF(N20=P20,"B","C")))</f>
        <v>A</v>
      </c>
      <c r="Y20" s="38">
        <v>2</v>
      </c>
    </row>
    <row r="21" spans="2:25" ht="15" customHeight="1" thickBot="1" x14ac:dyDescent="0.2">
      <c r="B21" s="15">
        <v>4</v>
      </c>
      <c r="C21" s="110" t="s">
        <v>114</v>
      </c>
      <c r="D21" s="111"/>
      <c r="E21" s="40">
        <v>5</v>
      </c>
      <c r="F21" s="41" t="s">
        <v>11</v>
      </c>
      <c r="G21" s="42">
        <v>4</v>
      </c>
      <c r="H21" s="43">
        <v>5</v>
      </c>
      <c r="I21" s="41" t="s">
        <v>11</v>
      </c>
      <c r="J21" s="42">
        <v>2</v>
      </c>
      <c r="K21" s="43">
        <v>0</v>
      </c>
      <c r="L21" s="41" t="s">
        <v>11</v>
      </c>
      <c r="M21" s="42">
        <v>3</v>
      </c>
      <c r="N21" s="102"/>
      <c r="O21" s="103"/>
      <c r="P21" s="104"/>
      <c r="Q21" s="44">
        <f>S21*3+U21</f>
        <v>6</v>
      </c>
      <c r="R21" s="44">
        <f>(E21+H21+K21)-(G21+J21+M21)</f>
        <v>1</v>
      </c>
      <c r="S21" s="56">
        <f>COUNTIF(V21:X21,"A")</f>
        <v>2</v>
      </c>
      <c r="T21" s="56">
        <f>COUNTIF(V21:X21,"C")</f>
        <v>1</v>
      </c>
      <c r="U21" s="56">
        <f>COUNTIF(V21:X21,"B")</f>
        <v>0</v>
      </c>
      <c r="V21" s="44" t="str">
        <f>IF(E21="","",IF(E21&gt;G21,"A",IF(E21=G21,"B","C")))</f>
        <v>A</v>
      </c>
      <c r="W21" s="44" t="str">
        <f>IF(H21="","",IF(H21&gt;J21,"A",IF(H21=J21,"B","C")))</f>
        <v>A</v>
      </c>
      <c r="X21" s="45" t="str">
        <f>IF(K21="","",IF(K21&gt;M21,"A",IF(K21=M21,"B","C")))</f>
        <v>C</v>
      </c>
      <c r="Y21" s="46">
        <v>3</v>
      </c>
    </row>
    <row r="22" spans="2:25" ht="15" customHeight="1" x14ac:dyDescent="0.15">
      <c r="B22" s="15"/>
      <c r="C22" s="7"/>
      <c r="D22" s="7"/>
      <c r="W22" s="15"/>
      <c r="X22" s="17"/>
      <c r="Y22" s="17"/>
    </row>
    <row r="23" spans="2:25" ht="15" customHeight="1" thickBot="1" x14ac:dyDescent="0.2">
      <c r="B23" s="15"/>
      <c r="W23" s="15"/>
      <c r="X23" s="17"/>
      <c r="Y23" s="17"/>
    </row>
    <row r="24" spans="2:25" ht="15" customHeight="1" thickBot="1" x14ac:dyDescent="0.2">
      <c r="B24" s="15"/>
      <c r="C24" s="6" t="s">
        <v>14</v>
      </c>
      <c r="D24" s="9" t="s">
        <v>118</v>
      </c>
      <c r="E24" s="99" t="str">
        <f>C25</f>
        <v>桐蔭学園</v>
      </c>
      <c r="F24" s="100"/>
      <c r="G24" s="101"/>
      <c r="H24" s="91" t="str">
        <f>C26</f>
        <v>田奈・釜利谷・永谷</v>
      </c>
      <c r="I24" s="92"/>
      <c r="J24" s="93"/>
      <c r="K24" s="99" t="str">
        <f>C27</f>
        <v>元 石 川</v>
      </c>
      <c r="L24" s="100"/>
      <c r="M24" s="101"/>
      <c r="N24" s="99" t="str">
        <f>C28</f>
        <v>金沢総合</v>
      </c>
      <c r="O24" s="100"/>
      <c r="P24" s="101"/>
      <c r="Q24" s="20" t="s">
        <v>0</v>
      </c>
      <c r="R24" s="20" t="s">
        <v>2</v>
      </c>
      <c r="S24" s="21" t="s">
        <v>3</v>
      </c>
      <c r="T24" s="21" t="s">
        <v>4</v>
      </c>
      <c r="U24" s="21" t="s">
        <v>5</v>
      </c>
      <c r="V24" s="21"/>
      <c r="W24" s="21"/>
      <c r="X24" s="22"/>
      <c r="Y24" s="23" t="s">
        <v>1</v>
      </c>
    </row>
    <row r="25" spans="2:25" ht="15" customHeight="1" thickTop="1" x14ac:dyDescent="0.15">
      <c r="B25" s="15">
        <v>1</v>
      </c>
      <c r="C25" s="112" t="s">
        <v>119</v>
      </c>
      <c r="D25" s="113"/>
      <c r="E25" s="96"/>
      <c r="F25" s="97"/>
      <c r="G25" s="98"/>
      <c r="H25" s="25">
        <v>13</v>
      </c>
      <c r="I25" s="26" t="s">
        <v>11</v>
      </c>
      <c r="J25" s="27">
        <v>3</v>
      </c>
      <c r="K25" s="25">
        <v>18</v>
      </c>
      <c r="L25" s="26" t="s">
        <v>11</v>
      </c>
      <c r="M25" s="27">
        <v>0</v>
      </c>
      <c r="N25" s="25">
        <v>8</v>
      </c>
      <c r="O25" s="26" t="s">
        <v>11</v>
      </c>
      <c r="P25" s="28">
        <v>0</v>
      </c>
      <c r="Q25" s="29">
        <f>S25*3+U25</f>
        <v>9</v>
      </c>
      <c r="R25" s="29">
        <f>(H25+K25+N25)-(J25+M25+P25)</f>
        <v>36</v>
      </c>
      <c r="S25" s="28">
        <f>COUNTIF(V25:X25,"A")</f>
        <v>3</v>
      </c>
      <c r="T25" s="28">
        <f>COUNTIF(V25:X25,"C")</f>
        <v>0</v>
      </c>
      <c r="U25" s="28">
        <f>COUNTIF(V25:X25,"B")</f>
        <v>0</v>
      </c>
      <c r="V25" s="29" t="str">
        <f>IF(H25="","",IF(H25&gt;J25,"A",IF(H25=J25,"B","C")))</f>
        <v>A</v>
      </c>
      <c r="W25" s="29" t="str">
        <f>IF(K25="","",IF(K25&gt;M25,"A",IF(K25=M25,"B","C")))</f>
        <v>A</v>
      </c>
      <c r="X25" s="30" t="str">
        <f>IF(N25="","",IF(N25&gt;P25,"A",IF(N25=P25,"B","C")))</f>
        <v>A</v>
      </c>
      <c r="Y25" s="31">
        <v>1</v>
      </c>
    </row>
    <row r="26" spans="2:25" ht="15" customHeight="1" x14ac:dyDescent="0.15">
      <c r="B26" s="15">
        <v>2</v>
      </c>
      <c r="C26" s="114" t="s">
        <v>120</v>
      </c>
      <c r="D26" s="115"/>
      <c r="E26" s="32">
        <v>3</v>
      </c>
      <c r="F26" s="33" t="s">
        <v>11</v>
      </c>
      <c r="G26" s="34">
        <v>13</v>
      </c>
      <c r="H26" s="105"/>
      <c r="I26" s="106"/>
      <c r="J26" s="107"/>
      <c r="K26" s="35">
        <v>3</v>
      </c>
      <c r="L26" s="33" t="s">
        <v>11</v>
      </c>
      <c r="M26" s="34">
        <v>10</v>
      </c>
      <c r="N26" s="35">
        <v>8</v>
      </c>
      <c r="O26" s="33" t="s">
        <v>11</v>
      </c>
      <c r="P26" s="57">
        <v>4</v>
      </c>
      <c r="Q26" s="36">
        <f>S26*3+U26</f>
        <v>3</v>
      </c>
      <c r="R26" s="36">
        <f>(E26+K26+N26)-(G26+M26+P26)</f>
        <v>-13</v>
      </c>
      <c r="S26" s="57">
        <f>COUNTIF(V26:X26,"A")</f>
        <v>1</v>
      </c>
      <c r="T26" s="57">
        <f>COUNTIF(V26:X26,"C")</f>
        <v>2</v>
      </c>
      <c r="U26" s="57">
        <f>COUNTIF(V26:X26,"B")</f>
        <v>0</v>
      </c>
      <c r="V26" s="36" t="str">
        <f>IF(E26="","",IF(E26&gt;G26,"A",IF(E26=G26,"B","C")))</f>
        <v>C</v>
      </c>
      <c r="W26" s="36" t="str">
        <f>IF(K26="","",IF(K26&gt;M26,"A",IF(K26=M26,"B","C")))</f>
        <v>C</v>
      </c>
      <c r="X26" s="37" t="str">
        <f>IF(N26="","",IF(N26&gt;P26,"A",IF(N26=P26,"B","C")))</f>
        <v>A</v>
      </c>
      <c r="Y26" s="38">
        <v>3</v>
      </c>
    </row>
    <row r="27" spans="2:25" ht="15" customHeight="1" x14ac:dyDescent="0.15">
      <c r="B27" s="15">
        <v>3</v>
      </c>
      <c r="C27" s="94" t="s">
        <v>122</v>
      </c>
      <c r="D27" s="95"/>
      <c r="E27" s="32">
        <v>0</v>
      </c>
      <c r="F27" s="33" t="s">
        <v>11</v>
      </c>
      <c r="G27" s="34">
        <v>18</v>
      </c>
      <c r="H27" s="35">
        <v>10</v>
      </c>
      <c r="I27" s="33" t="s">
        <v>11</v>
      </c>
      <c r="J27" s="34">
        <v>3</v>
      </c>
      <c r="K27" s="105"/>
      <c r="L27" s="106"/>
      <c r="M27" s="107"/>
      <c r="N27" s="35">
        <v>0</v>
      </c>
      <c r="O27" s="33" t="s">
        <v>11</v>
      </c>
      <c r="P27" s="57">
        <v>15</v>
      </c>
      <c r="Q27" s="36">
        <f>S27*3+U27</f>
        <v>3</v>
      </c>
      <c r="R27" s="36">
        <f>(E27+H27+N27)-(G27+J27+P27)</f>
        <v>-26</v>
      </c>
      <c r="S27" s="57">
        <f>COUNTIF(V27:X27,"A")</f>
        <v>1</v>
      </c>
      <c r="T27" s="57">
        <f>COUNTIF(V27:X27,"C")</f>
        <v>2</v>
      </c>
      <c r="U27" s="57">
        <f>COUNTIF(V27:X27,"B")</f>
        <v>0</v>
      </c>
      <c r="V27" s="36" t="str">
        <f>IF(E27="","",IF(E27&gt;G27,"A",IF(E27=G27,"B","C")))</f>
        <v>C</v>
      </c>
      <c r="W27" s="36" t="str">
        <f>IF(H27="","",IF(H27&gt;J27,"A",IF(H27=J27,"B","C")))</f>
        <v>A</v>
      </c>
      <c r="X27" s="37" t="str">
        <f>IF(N27="","",IF(N27&gt;P27,"A",IF(N27=P27,"B","C")))</f>
        <v>C</v>
      </c>
      <c r="Y27" s="38">
        <v>4</v>
      </c>
    </row>
    <row r="28" spans="2:25" ht="15" customHeight="1" thickBot="1" x14ac:dyDescent="0.2">
      <c r="B28" s="15">
        <v>4</v>
      </c>
      <c r="C28" s="116" t="s">
        <v>121</v>
      </c>
      <c r="D28" s="117"/>
      <c r="E28" s="40">
        <v>0</v>
      </c>
      <c r="F28" s="41" t="s">
        <v>11</v>
      </c>
      <c r="G28" s="42">
        <v>8</v>
      </c>
      <c r="H28" s="43">
        <v>4</v>
      </c>
      <c r="I28" s="41" t="s">
        <v>11</v>
      </c>
      <c r="J28" s="42">
        <v>8</v>
      </c>
      <c r="K28" s="43">
        <v>15</v>
      </c>
      <c r="L28" s="41" t="s">
        <v>11</v>
      </c>
      <c r="M28" s="42">
        <v>0</v>
      </c>
      <c r="N28" s="102"/>
      <c r="O28" s="103"/>
      <c r="P28" s="104"/>
      <c r="Q28" s="44">
        <f>S28*3+U28</f>
        <v>3</v>
      </c>
      <c r="R28" s="44">
        <f>(E28+H28+K28)-(G28+J28+M28)</f>
        <v>3</v>
      </c>
      <c r="S28" s="56">
        <f>COUNTIF(V28:X28,"A")</f>
        <v>1</v>
      </c>
      <c r="T28" s="56">
        <f>COUNTIF(V28:X28,"C")</f>
        <v>2</v>
      </c>
      <c r="U28" s="56">
        <f>COUNTIF(V28:X28,"B")</f>
        <v>0</v>
      </c>
      <c r="V28" s="44" t="str">
        <f>IF(E28="","",IF(E28&gt;G28,"A",IF(E28=G28,"B","C")))</f>
        <v>C</v>
      </c>
      <c r="W28" s="44" t="str">
        <f>IF(H28="","",IF(H28&gt;J28,"A",IF(H28=J28,"B","C")))</f>
        <v>C</v>
      </c>
      <c r="X28" s="45" t="str">
        <f>IF(K28="","",IF(K28&gt;M28,"A",IF(K28=M28,"B","C")))</f>
        <v>A</v>
      </c>
      <c r="Y28" s="46">
        <v>2</v>
      </c>
    </row>
    <row r="29" spans="2:25" ht="15" customHeight="1" x14ac:dyDescent="0.15">
      <c r="B29" s="15"/>
      <c r="C29" s="7"/>
      <c r="D29" s="7"/>
      <c r="W29" s="15"/>
      <c r="X29" s="17"/>
      <c r="Y29" s="17"/>
    </row>
    <row r="30" spans="2:25" ht="15" customHeight="1" thickBot="1" x14ac:dyDescent="0.2">
      <c r="B30" s="15"/>
      <c r="W30" s="15"/>
      <c r="X30" s="17"/>
      <c r="Y30" s="17"/>
    </row>
    <row r="31" spans="2:25" ht="15" customHeight="1" thickBot="1" x14ac:dyDescent="0.2">
      <c r="B31" s="15"/>
      <c r="C31" s="6" t="s">
        <v>15</v>
      </c>
      <c r="D31" s="9" t="s">
        <v>123</v>
      </c>
      <c r="E31" s="99" t="str">
        <f>C32</f>
        <v>希望ケ丘</v>
      </c>
      <c r="F31" s="100"/>
      <c r="G31" s="101"/>
      <c r="H31" s="99" t="str">
        <f>C33</f>
        <v>新　　羽</v>
      </c>
      <c r="I31" s="100"/>
      <c r="J31" s="101"/>
      <c r="K31" s="99" t="str">
        <f>C34</f>
        <v>氷 取 沢</v>
      </c>
      <c r="L31" s="100"/>
      <c r="M31" s="101"/>
      <c r="N31" s="99" t="str">
        <f>C35</f>
        <v>横浜翠陵</v>
      </c>
      <c r="O31" s="100"/>
      <c r="P31" s="101"/>
      <c r="Q31" s="20" t="s">
        <v>0</v>
      </c>
      <c r="R31" s="20" t="s">
        <v>2</v>
      </c>
      <c r="S31" s="21" t="s">
        <v>3</v>
      </c>
      <c r="T31" s="21" t="s">
        <v>4</v>
      </c>
      <c r="U31" s="21" t="s">
        <v>5</v>
      </c>
      <c r="V31" s="21"/>
      <c r="W31" s="21"/>
      <c r="X31" s="22"/>
      <c r="Y31" s="23" t="s">
        <v>1</v>
      </c>
    </row>
    <row r="32" spans="2:25" ht="15" customHeight="1" thickTop="1" x14ac:dyDescent="0.15">
      <c r="B32" s="15">
        <v>1</v>
      </c>
      <c r="C32" s="112" t="s">
        <v>124</v>
      </c>
      <c r="D32" s="113"/>
      <c r="E32" s="96"/>
      <c r="F32" s="97"/>
      <c r="G32" s="98"/>
      <c r="H32" s="25">
        <v>9</v>
      </c>
      <c r="I32" s="77" t="s">
        <v>262</v>
      </c>
      <c r="J32" s="27">
        <v>0</v>
      </c>
      <c r="K32" s="25">
        <v>8</v>
      </c>
      <c r="L32" s="26" t="s">
        <v>11</v>
      </c>
      <c r="M32" s="27">
        <v>0</v>
      </c>
      <c r="N32" s="25">
        <v>8</v>
      </c>
      <c r="O32" s="26" t="s">
        <v>11</v>
      </c>
      <c r="P32" s="28">
        <v>5</v>
      </c>
      <c r="Q32" s="29">
        <f>S32*3+U32</f>
        <v>9</v>
      </c>
      <c r="R32" s="29">
        <f>(H32+K32+N32)-(J32+M32+P32)</f>
        <v>20</v>
      </c>
      <c r="S32" s="28">
        <f>COUNTIF(V32:X32,"A")</f>
        <v>3</v>
      </c>
      <c r="T32" s="28">
        <f>COUNTIF(V32:X32,"C")</f>
        <v>0</v>
      </c>
      <c r="U32" s="28">
        <f>COUNTIF(V32:X32,"B")</f>
        <v>0</v>
      </c>
      <c r="V32" s="29" t="str">
        <f>IF(H32="","",IF(H32&gt;J32,"A",IF(H32=J32,"B","C")))</f>
        <v>A</v>
      </c>
      <c r="W32" s="29" t="str">
        <f>IF(K32="","",IF(K32&gt;M32,"A",IF(K32=M32,"B","C")))</f>
        <v>A</v>
      </c>
      <c r="X32" s="30" t="str">
        <f>IF(N32="","",IF(N32&gt;P32,"A",IF(N32=P32,"B","C")))</f>
        <v>A</v>
      </c>
      <c r="Y32" s="31">
        <v>1</v>
      </c>
    </row>
    <row r="33" spans="2:25" ht="15" customHeight="1" thickBot="1" x14ac:dyDescent="0.2">
      <c r="B33" s="15">
        <v>2</v>
      </c>
      <c r="C33" s="94" t="s">
        <v>126</v>
      </c>
      <c r="D33" s="95"/>
      <c r="E33" s="32">
        <v>0</v>
      </c>
      <c r="F33" s="78" t="s">
        <v>263</v>
      </c>
      <c r="G33" s="34">
        <v>9</v>
      </c>
      <c r="H33" s="105"/>
      <c r="I33" s="106"/>
      <c r="J33" s="107"/>
      <c r="K33" s="35">
        <v>0</v>
      </c>
      <c r="L33" s="78" t="s">
        <v>263</v>
      </c>
      <c r="M33" s="34">
        <v>9</v>
      </c>
      <c r="N33" s="35">
        <v>0</v>
      </c>
      <c r="O33" s="78" t="s">
        <v>263</v>
      </c>
      <c r="P33" s="57">
        <v>9</v>
      </c>
      <c r="Q33" s="36">
        <f>S33*3+U33</f>
        <v>0</v>
      </c>
      <c r="R33" s="36">
        <f>(E33+K33+N33)-(G33+M33+P33)</f>
        <v>-27</v>
      </c>
      <c r="S33" s="57">
        <f>COUNTIF(V33:X33,"A")</f>
        <v>0</v>
      </c>
      <c r="T33" s="57">
        <f>COUNTIF(V33:X33,"C")</f>
        <v>3</v>
      </c>
      <c r="U33" s="57">
        <f>COUNTIF(V33:X33,"B")</f>
        <v>0</v>
      </c>
      <c r="V33" s="36" t="str">
        <f>IF(E33="","",IF(E33&gt;G33,"A",IF(E33=G33,"B","C")))</f>
        <v>C</v>
      </c>
      <c r="W33" s="36" t="str">
        <f>IF(K33="","",IF(K33&gt;M33,"A",IF(K33=M33,"B","C")))</f>
        <v>C</v>
      </c>
      <c r="X33" s="37" t="str">
        <f>IF(N33="","",IF(N33&gt;P33,"A",IF(N33=P33,"B","C")))</f>
        <v>C</v>
      </c>
      <c r="Y33" s="38">
        <v>4</v>
      </c>
    </row>
    <row r="34" spans="2:25" ht="15" customHeight="1" thickTop="1" thickBot="1" x14ac:dyDescent="0.2">
      <c r="B34" s="15">
        <v>3</v>
      </c>
      <c r="C34" s="112" t="s">
        <v>127</v>
      </c>
      <c r="D34" s="113"/>
      <c r="E34" s="32">
        <v>0</v>
      </c>
      <c r="F34" s="33" t="s">
        <v>11</v>
      </c>
      <c r="G34" s="34">
        <v>8</v>
      </c>
      <c r="H34" s="35">
        <v>9</v>
      </c>
      <c r="I34" s="77" t="s">
        <v>262</v>
      </c>
      <c r="J34" s="34">
        <v>0</v>
      </c>
      <c r="K34" s="105"/>
      <c r="L34" s="106"/>
      <c r="M34" s="107"/>
      <c r="N34" s="35">
        <v>11</v>
      </c>
      <c r="O34" s="33" t="s">
        <v>11</v>
      </c>
      <c r="P34" s="57">
        <v>1</v>
      </c>
      <c r="Q34" s="36">
        <f>S34*3+U34</f>
        <v>6</v>
      </c>
      <c r="R34" s="36">
        <f>(E34+H34+N34)-(G34+J34+P34)</f>
        <v>11</v>
      </c>
      <c r="S34" s="57">
        <f>COUNTIF(V34:X34,"A")</f>
        <v>2</v>
      </c>
      <c r="T34" s="57">
        <f>COUNTIF(V34:X34,"C")</f>
        <v>1</v>
      </c>
      <c r="U34" s="57">
        <f>COUNTIF(V34:X34,"B")</f>
        <v>0</v>
      </c>
      <c r="V34" s="36" t="str">
        <f>IF(E34="","",IF(E34&gt;G34,"A",IF(E34=G34,"B","C")))</f>
        <v>C</v>
      </c>
      <c r="W34" s="36" t="str">
        <f>IF(H34="","",IF(H34&gt;J34,"A",IF(H34=J34,"B","C")))</f>
        <v>A</v>
      </c>
      <c r="X34" s="37" t="str">
        <f>IF(N34="","",IF(N34&gt;P34,"A",IF(N34=P34,"B","C")))</f>
        <v>A</v>
      </c>
      <c r="Y34" s="38">
        <v>2</v>
      </c>
    </row>
    <row r="35" spans="2:25" ht="15" customHeight="1" thickTop="1" thickBot="1" x14ac:dyDescent="0.2">
      <c r="B35" s="15">
        <v>4</v>
      </c>
      <c r="C35" s="110" t="s">
        <v>125</v>
      </c>
      <c r="D35" s="111"/>
      <c r="E35" s="40">
        <v>5</v>
      </c>
      <c r="F35" s="41" t="s">
        <v>11</v>
      </c>
      <c r="G35" s="42">
        <v>8</v>
      </c>
      <c r="H35" s="43">
        <v>9</v>
      </c>
      <c r="I35" s="77" t="s">
        <v>262</v>
      </c>
      <c r="J35" s="42">
        <v>0</v>
      </c>
      <c r="K35" s="43">
        <v>1</v>
      </c>
      <c r="L35" s="41" t="s">
        <v>11</v>
      </c>
      <c r="M35" s="42">
        <v>11</v>
      </c>
      <c r="N35" s="102"/>
      <c r="O35" s="103"/>
      <c r="P35" s="104"/>
      <c r="Q35" s="44">
        <f>S35*3+U35</f>
        <v>3</v>
      </c>
      <c r="R35" s="44">
        <f>(E35+H35+K35)-(G35+J35+M35)</f>
        <v>-4</v>
      </c>
      <c r="S35" s="56">
        <f>COUNTIF(V35:X35,"A")</f>
        <v>1</v>
      </c>
      <c r="T35" s="56">
        <f>COUNTIF(V35:X35,"C")</f>
        <v>2</v>
      </c>
      <c r="U35" s="56">
        <f>COUNTIF(V35:X35,"B")</f>
        <v>0</v>
      </c>
      <c r="V35" s="44" t="str">
        <f>IF(E35="","",IF(E35&gt;G35,"A",IF(E35=G35,"B","C")))</f>
        <v>C</v>
      </c>
      <c r="W35" s="44" t="str">
        <f>IF(H35="","",IF(H35&gt;J35,"A",IF(H35=J35,"B","C")))</f>
        <v>A</v>
      </c>
      <c r="X35" s="45" t="str">
        <f>IF(K35="","",IF(K35&gt;M35,"A",IF(K35=M35,"B","C")))</f>
        <v>C</v>
      </c>
      <c r="Y35" s="46">
        <v>3</v>
      </c>
    </row>
    <row r="36" spans="2:25" ht="15" customHeight="1" x14ac:dyDescent="0.15">
      <c r="C36" s="7"/>
      <c r="D36" s="7"/>
    </row>
    <row r="37" spans="2:25" ht="15" customHeight="1" thickBot="1" x14ac:dyDescent="0.2"/>
    <row r="38" spans="2:25" ht="15" customHeight="1" thickBot="1" x14ac:dyDescent="0.2">
      <c r="B38" s="15"/>
      <c r="C38" s="6" t="s">
        <v>18</v>
      </c>
      <c r="D38" s="9" t="s">
        <v>128</v>
      </c>
      <c r="E38" s="99" t="str">
        <f>C39</f>
        <v>横 浜 商</v>
      </c>
      <c r="F38" s="100"/>
      <c r="G38" s="101"/>
      <c r="H38" s="99" t="str">
        <f>C40</f>
        <v>荏　　田</v>
      </c>
      <c r="I38" s="100"/>
      <c r="J38" s="101"/>
      <c r="K38" s="99" t="str">
        <f>C41</f>
        <v>森村学園</v>
      </c>
      <c r="L38" s="100"/>
      <c r="M38" s="101"/>
      <c r="N38" s="99" t="str">
        <f>C42</f>
        <v>戸　　塚</v>
      </c>
      <c r="O38" s="100"/>
      <c r="P38" s="101"/>
      <c r="Q38" s="20" t="s">
        <v>0</v>
      </c>
      <c r="R38" s="20" t="s">
        <v>2</v>
      </c>
      <c r="S38" s="21" t="s">
        <v>3</v>
      </c>
      <c r="T38" s="21" t="s">
        <v>4</v>
      </c>
      <c r="U38" s="21" t="s">
        <v>5</v>
      </c>
      <c r="V38" s="21"/>
      <c r="W38" s="21"/>
      <c r="X38" s="22"/>
      <c r="Y38" s="23" t="s">
        <v>1</v>
      </c>
    </row>
    <row r="39" spans="2:25" ht="15" customHeight="1" thickTop="1" x14ac:dyDescent="0.15">
      <c r="B39" s="15">
        <v>1</v>
      </c>
      <c r="C39" s="112" t="s">
        <v>130</v>
      </c>
      <c r="D39" s="113"/>
      <c r="E39" s="96"/>
      <c r="F39" s="97"/>
      <c r="G39" s="98"/>
      <c r="H39" s="25">
        <v>10</v>
      </c>
      <c r="I39" s="26" t="s">
        <v>11</v>
      </c>
      <c r="J39" s="27">
        <v>1</v>
      </c>
      <c r="K39" s="25">
        <v>24</v>
      </c>
      <c r="L39" s="26" t="s">
        <v>11</v>
      </c>
      <c r="M39" s="27">
        <v>0</v>
      </c>
      <c r="N39" s="25">
        <v>4</v>
      </c>
      <c r="O39" s="26" t="s">
        <v>11</v>
      </c>
      <c r="P39" s="28">
        <v>2</v>
      </c>
      <c r="Q39" s="29">
        <f>S39*3+U39</f>
        <v>9</v>
      </c>
      <c r="R39" s="29">
        <f>(H39+K39+N39)-(J39+M39+P39)</f>
        <v>35</v>
      </c>
      <c r="S39" s="28">
        <f>COUNTIF(V39:X39,"A")</f>
        <v>3</v>
      </c>
      <c r="T39" s="28">
        <f>COUNTIF(V39:X39,"C")</f>
        <v>0</v>
      </c>
      <c r="U39" s="28">
        <f>COUNTIF(V39:X39,"B")</f>
        <v>0</v>
      </c>
      <c r="V39" s="29" t="str">
        <f>IF(H39="","",IF(H39&gt;J39,"A",IF(H39=J39,"B","C")))</f>
        <v>A</v>
      </c>
      <c r="W39" s="29" t="str">
        <f>IF(K39="","",IF(K39&gt;M39,"A",IF(K39=M39,"B","C")))</f>
        <v>A</v>
      </c>
      <c r="X39" s="30" t="str">
        <f>IF(N39="","",IF(N39&gt;P39,"A",IF(N39=P39,"B","C")))</f>
        <v>A</v>
      </c>
      <c r="Y39" s="31">
        <v>1</v>
      </c>
    </row>
    <row r="40" spans="2:25" ht="15" customHeight="1" x14ac:dyDescent="0.15">
      <c r="B40" s="15">
        <v>2</v>
      </c>
      <c r="C40" s="94" t="s">
        <v>131</v>
      </c>
      <c r="D40" s="95"/>
      <c r="E40" s="32">
        <v>1</v>
      </c>
      <c r="F40" s="33" t="s">
        <v>11</v>
      </c>
      <c r="G40" s="34">
        <v>10</v>
      </c>
      <c r="H40" s="105"/>
      <c r="I40" s="106"/>
      <c r="J40" s="107"/>
      <c r="K40" s="35">
        <v>12</v>
      </c>
      <c r="L40" s="33" t="s">
        <v>11</v>
      </c>
      <c r="M40" s="34">
        <v>4</v>
      </c>
      <c r="N40" s="35">
        <v>0</v>
      </c>
      <c r="O40" s="33" t="s">
        <v>11</v>
      </c>
      <c r="P40" s="57">
        <v>12</v>
      </c>
      <c r="Q40" s="36">
        <f>S40*3+U40</f>
        <v>3</v>
      </c>
      <c r="R40" s="36">
        <f>(E40+K40+N40)-(G40+M40+P40)</f>
        <v>-13</v>
      </c>
      <c r="S40" s="57">
        <f>COUNTIF(V40:X40,"A")</f>
        <v>1</v>
      </c>
      <c r="T40" s="57">
        <f>COUNTIF(V40:X40,"C")</f>
        <v>2</v>
      </c>
      <c r="U40" s="57">
        <f>COUNTIF(V40:X40,"B")</f>
        <v>0</v>
      </c>
      <c r="V40" s="36" t="str">
        <f>IF(E40="","",IF(E40&gt;G40,"A",IF(E40=G40,"B","C")))</f>
        <v>C</v>
      </c>
      <c r="W40" s="36" t="str">
        <f>IF(K40="","",IF(K40&gt;M40,"A",IF(K40=M40,"B","C")))</f>
        <v>A</v>
      </c>
      <c r="X40" s="37" t="str">
        <f>IF(N40="","",IF(N40&gt;P40,"A",IF(N40=P40,"B","C")))</f>
        <v>C</v>
      </c>
      <c r="Y40" s="38">
        <v>3</v>
      </c>
    </row>
    <row r="41" spans="2:25" ht="15" customHeight="1" x14ac:dyDescent="0.15">
      <c r="B41" s="15">
        <v>3</v>
      </c>
      <c r="C41" s="94" t="s">
        <v>129</v>
      </c>
      <c r="D41" s="95"/>
      <c r="E41" s="32">
        <v>0</v>
      </c>
      <c r="F41" s="33" t="s">
        <v>11</v>
      </c>
      <c r="G41" s="34">
        <v>24</v>
      </c>
      <c r="H41" s="35">
        <v>4</v>
      </c>
      <c r="I41" s="33" t="s">
        <v>11</v>
      </c>
      <c r="J41" s="34">
        <v>12</v>
      </c>
      <c r="K41" s="105"/>
      <c r="L41" s="106"/>
      <c r="M41" s="107"/>
      <c r="N41" s="35">
        <v>0</v>
      </c>
      <c r="O41" s="33" t="s">
        <v>11</v>
      </c>
      <c r="P41" s="57">
        <v>19</v>
      </c>
      <c r="Q41" s="36">
        <f>S41*3+U41</f>
        <v>0</v>
      </c>
      <c r="R41" s="36">
        <f>(E41+H41+N41)-(G41+J41+P41)</f>
        <v>-51</v>
      </c>
      <c r="S41" s="57">
        <f>COUNTIF(V41:X41,"A")</f>
        <v>0</v>
      </c>
      <c r="T41" s="57">
        <f>COUNTIF(V41:X41,"C")</f>
        <v>3</v>
      </c>
      <c r="U41" s="57">
        <f>COUNTIF(V41:X41,"B")</f>
        <v>0</v>
      </c>
      <c r="V41" s="36" t="str">
        <f>IF(E41="","",IF(E41&gt;G41,"A",IF(E41=G41,"B","C")))</f>
        <v>C</v>
      </c>
      <c r="W41" s="36" t="str">
        <f>IF(H41="","",IF(H41&gt;J41,"A",IF(H41=J41,"B","C")))</f>
        <v>C</v>
      </c>
      <c r="X41" s="37" t="str">
        <f>IF(N41="","",IF(N41&gt;P41,"A",IF(N41=P41,"B","C")))</f>
        <v>C</v>
      </c>
      <c r="Y41" s="38">
        <v>4</v>
      </c>
    </row>
    <row r="42" spans="2:25" ht="15" customHeight="1" thickBot="1" x14ac:dyDescent="0.2">
      <c r="B42" s="15">
        <v>4</v>
      </c>
      <c r="C42" s="116" t="s">
        <v>132</v>
      </c>
      <c r="D42" s="117"/>
      <c r="E42" s="40">
        <v>2</v>
      </c>
      <c r="F42" s="41" t="s">
        <v>11</v>
      </c>
      <c r="G42" s="42">
        <v>4</v>
      </c>
      <c r="H42" s="43">
        <v>12</v>
      </c>
      <c r="I42" s="41" t="s">
        <v>11</v>
      </c>
      <c r="J42" s="42">
        <v>0</v>
      </c>
      <c r="K42" s="43">
        <v>19</v>
      </c>
      <c r="L42" s="41" t="s">
        <v>11</v>
      </c>
      <c r="M42" s="42">
        <v>0</v>
      </c>
      <c r="N42" s="102"/>
      <c r="O42" s="103"/>
      <c r="P42" s="104"/>
      <c r="Q42" s="44">
        <f>S42*3+U42</f>
        <v>6</v>
      </c>
      <c r="R42" s="44">
        <f>(E42+H42+K42)-(G42+J42+M42)</f>
        <v>29</v>
      </c>
      <c r="S42" s="56">
        <f>COUNTIF(V42:X42,"A")</f>
        <v>2</v>
      </c>
      <c r="T42" s="56">
        <f>COUNTIF(V42:X42,"C")</f>
        <v>1</v>
      </c>
      <c r="U42" s="56">
        <f>COUNTIF(V42:X42,"B")</f>
        <v>0</v>
      </c>
      <c r="V42" s="44" t="str">
        <f>IF(E42="","",IF(E42&gt;G42,"A",IF(E42=G42,"B","C")))</f>
        <v>C</v>
      </c>
      <c r="W42" s="44" t="str">
        <f>IF(H42="","",IF(H42&gt;J42,"A",IF(H42=J42,"B","C")))</f>
        <v>A</v>
      </c>
      <c r="X42" s="45" t="str">
        <f>IF(K42="","",IF(K42&gt;M42,"A",IF(K42=M42,"B","C")))</f>
        <v>A</v>
      </c>
      <c r="Y42" s="46">
        <v>2</v>
      </c>
    </row>
    <row r="43" spans="2:25" ht="15" customHeight="1" x14ac:dyDescent="0.15">
      <c r="B43" s="15"/>
      <c r="C43" s="7"/>
      <c r="D43" s="7"/>
      <c r="W43" s="15"/>
      <c r="X43" s="17"/>
      <c r="Y43" s="17"/>
    </row>
    <row r="44" spans="2:25" ht="15" customHeight="1" thickBot="1" x14ac:dyDescent="0.2">
      <c r="B44" s="15"/>
      <c r="W44" s="15"/>
      <c r="X44" s="17"/>
      <c r="Y44" s="17"/>
    </row>
    <row r="45" spans="2:25" ht="15" customHeight="1" thickBot="1" x14ac:dyDescent="0.2">
      <c r="B45" s="15"/>
      <c r="C45" s="6" t="s">
        <v>19</v>
      </c>
      <c r="D45" s="9" t="s">
        <v>133</v>
      </c>
      <c r="E45" s="99" t="str">
        <f>C46</f>
        <v>横浜商大</v>
      </c>
      <c r="F45" s="100"/>
      <c r="G45" s="101"/>
      <c r="H45" s="99" t="str">
        <f>C47</f>
        <v>横浜学園</v>
      </c>
      <c r="I45" s="100"/>
      <c r="J45" s="101"/>
      <c r="K45" s="99" t="str">
        <f>C48</f>
        <v>山手学院</v>
      </c>
      <c r="L45" s="100"/>
      <c r="M45" s="101"/>
      <c r="N45" s="99" t="str">
        <f>C49</f>
        <v>横浜明朋</v>
      </c>
      <c r="O45" s="100"/>
      <c r="P45" s="101"/>
      <c r="Q45" s="20" t="s">
        <v>0</v>
      </c>
      <c r="R45" s="20" t="s">
        <v>2</v>
      </c>
      <c r="S45" s="21" t="s">
        <v>3</v>
      </c>
      <c r="T45" s="21" t="s">
        <v>4</v>
      </c>
      <c r="U45" s="21" t="s">
        <v>5</v>
      </c>
      <c r="V45" s="21"/>
      <c r="W45" s="21"/>
      <c r="X45" s="22"/>
      <c r="Y45" s="23" t="s">
        <v>1</v>
      </c>
    </row>
    <row r="46" spans="2:25" ht="15" customHeight="1" thickTop="1" x14ac:dyDescent="0.15">
      <c r="B46" s="15">
        <v>1</v>
      </c>
      <c r="C46" s="112" t="s">
        <v>134</v>
      </c>
      <c r="D46" s="113"/>
      <c r="E46" s="96"/>
      <c r="F46" s="97"/>
      <c r="G46" s="98"/>
      <c r="H46" s="25">
        <v>12</v>
      </c>
      <c r="I46" s="26" t="s">
        <v>11</v>
      </c>
      <c r="J46" s="27">
        <v>0</v>
      </c>
      <c r="K46" s="25">
        <v>3</v>
      </c>
      <c r="L46" s="26" t="s">
        <v>11</v>
      </c>
      <c r="M46" s="27">
        <v>2</v>
      </c>
      <c r="N46" s="25">
        <v>34</v>
      </c>
      <c r="O46" s="26" t="s">
        <v>11</v>
      </c>
      <c r="P46" s="28">
        <v>0</v>
      </c>
      <c r="Q46" s="29">
        <f>S46*3+U46</f>
        <v>9</v>
      </c>
      <c r="R46" s="29">
        <f>(H46+K46+N46)-(J46+M46+P46)</f>
        <v>47</v>
      </c>
      <c r="S46" s="28">
        <f>COUNTIF(V46:X46,"A")</f>
        <v>3</v>
      </c>
      <c r="T46" s="28">
        <f>COUNTIF(V46:X46,"C")</f>
        <v>0</v>
      </c>
      <c r="U46" s="28">
        <f>COUNTIF(V46:X46,"B")</f>
        <v>0</v>
      </c>
      <c r="V46" s="29" t="str">
        <f>IF(H46="","",IF(H46&gt;J46,"A",IF(H46=J46,"B","C")))</f>
        <v>A</v>
      </c>
      <c r="W46" s="29" t="str">
        <f>IF(K46="","",IF(K46&gt;M46,"A",IF(K46=M46,"B","C")))</f>
        <v>A</v>
      </c>
      <c r="X46" s="30" t="str">
        <f>IF(N46="","",IF(N46&gt;P46,"A",IF(N46=P46,"B","C")))</f>
        <v>A</v>
      </c>
      <c r="Y46" s="31">
        <v>1</v>
      </c>
    </row>
    <row r="47" spans="2:25" ht="15" customHeight="1" x14ac:dyDescent="0.15">
      <c r="B47" s="15">
        <v>2</v>
      </c>
      <c r="C47" s="94" t="s">
        <v>135</v>
      </c>
      <c r="D47" s="95"/>
      <c r="E47" s="32">
        <v>0</v>
      </c>
      <c r="F47" s="33" t="s">
        <v>11</v>
      </c>
      <c r="G47" s="34">
        <v>12</v>
      </c>
      <c r="H47" s="105"/>
      <c r="I47" s="106"/>
      <c r="J47" s="107"/>
      <c r="K47" s="35">
        <v>4</v>
      </c>
      <c r="L47" s="33" t="s">
        <v>11</v>
      </c>
      <c r="M47" s="34">
        <v>9</v>
      </c>
      <c r="N47" s="35">
        <v>7</v>
      </c>
      <c r="O47" s="33" t="s">
        <v>11</v>
      </c>
      <c r="P47" s="57">
        <v>3</v>
      </c>
      <c r="Q47" s="36">
        <f>S47*3+U47</f>
        <v>3</v>
      </c>
      <c r="R47" s="36">
        <f>(E47+K47+N47)-(G47+M47+P47)</f>
        <v>-13</v>
      </c>
      <c r="S47" s="57">
        <f>COUNTIF(V47:X47,"A")</f>
        <v>1</v>
      </c>
      <c r="T47" s="57">
        <f>COUNTIF(V47:X47,"C")</f>
        <v>2</v>
      </c>
      <c r="U47" s="57">
        <f>COUNTIF(V47:X47,"B")</f>
        <v>0</v>
      </c>
      <c r="V47" s="36" t="str">
        <f>IF(E47="","",IF(E47&gt;G47,"A",IF(E47=G47,"B","C")))</f>
        <v>C</v>
      </c>
      <c r="W47" s="36" t="str">
        <f>IF(K47="","",IF(K47&gt;M47,"A",IF(K47=M47,"B","C")))</f>
        <v>C</v>
      </c>
      <c r="X47" s="37" t="str">
        <f>IF(N47="","",IF(N47&gt;P47,"A",IF(N47=P47,"B","C")))</f>
        <v>A</v>
      </c>
      <c r="Y47" s="38">
        <v>3</v>
      </c>
    </row>
    <row r="48" spans="2:25" ht="15" customHeight="1" x14ac:dyDescent="0.15">
      <c r="B48" s="15">
        <v>3</v>
      </c>
      <c r="C48" s="112" t="s">
        <v>136</v>
      </c>
      <c r="D48" s="113"/>
      <c r="E48" s="32">
        <v>2</v>
      </c>
      <c r="F48" s="33" t="s">
        <v>11</v>
      </c>
      <c r="G48" s="34">
        <v>3</v>
      </c>
      <c r="H48" s="35">
        <v>9</v>
      </c>
      <c r="I48" s="33" t="s">
        <v>11</v>
      </c>
      <c r="J48" s="34">
        <v>4</v>
      </c>
      <c r="K48" s="105"/>
      <c r="L48" s="106"/>
      <c r="M48" s="107"/>
      <c r="N48" s="35">
        <v>18</v>
      </c>
      <c r="O48" s="33" t="s">
        <v>11</v>
      </c>
      <c r="P48" s="57">
        <v>0</v>
      </c>
      <c r="Q48" s="36">
        <f>S48*3+U48</f>
        <v>6</v>
      </c>
      <c r="R48" s="36">
        <f>(E48+H48+N48)-(G48+J48+P48)</f>
        <v>22</v>
      </c>
      <c r="S48" s="57">
        <f>COUNTIF(V48:X48,"A")</f>
        <v>2</v>
      </c>
      <c r="T48" s="57">
        <f>COUNTIF(V48:X48,"C")</f>
        <v>1</v>
      </c>
      <c r="U48" s="57">
        <f>COUNTIF(V48:X48,"B")</f>
        <v>0</v>
      </c>
      <c r="V48" s="36" t="str">
        <f>IF(E48="","",IF(E48&gt;G48,"A",IF(E48=G48,"B","C")))</f>
        <v>C</v>
      </c>
      <c r="W48" s="36" t="str">
        <f>IF(H48="","",IF(H48&gt;J48,"A",IF(H48=J48,"B","C")))</f>
        <v>A</v>
      </c>
      <c r="X48" s="37" t="str">
        <f>IF(N48="","",IF(N48&gt;P48,"A",IF(N48=P48,"B","C")))</f>
        <v>A</v>
      </c>
      <c r="Y48" s="38">
        <v>2</v>
      </c>
    </row>
    <row r="49" spans="2:25" ht="15" customHeight="1" thickBot="1" x14ac:dyDescent="0.2">
      <c r="B49" s="15">
        <v>4</v>
      </c>
      <c r="C49" s="110" t="s">
        <v>137</v>
      </c>
      <c r="D49" s="111"/>
      <c r="E49" s="40">
        <v>0</v>
      </c>
      <c r="F49" s="41" t="s">
        <v>11</v>
      </c>
      <c r="G49" s="42">
        <v>34</v>
      </c>
      <c r="H49" s="43">
        <v>3</v>
      </c>
      <c r="I49" s="41" t="s">
        <v>11</v>
      </c>
      <c r="J49" s="42">
        <v>7</v>
      </c>
      <c r="K49" s="43">
        <v>0</v>
      </c>
      <c r="L49" s="41" t="s">
        <v>11</v>
      </c>
      <c r="M49" s="42">
        <v>18</v>
      </c>
      <c r="N49" s="102"/>
      <c r="O49" s="103"/>
      <c r="P49" s="104"/>
      <c r="Q49" s="44">
        <f>S49*3+U49</f>
        <v>0</v>
      </c>
      <c r="R49" s="44">
        <f>(E49+H49+K49)-(G49+J49+M49)</f>
        <v>-56</v>
      </c>
      <c r="S49" s="56">
        <f>COUNTIF(V49:X49,"A")</f>
        <v>0</v>
      </c>
      <c r="T49" s="56">
        <f>COUNTIF(V49:X49,"C")</f>
        <v>3</v>
      </c>
      <c r="U49" s="56">
        <f>COUNTIF(V49:X49,"B")</f>
        <v>0</v>
      </c>
      <c r="V49" s="44" t="str">
        <f>IF(E49="","",IF(E49&gt;G49,"A",IF(E49=G49,"B","C")))</f>
        <v>C</v>
      </c>
      <c r="W49" s="44" t="str">
        <f>IF(H49="","",IF(H49&gt;J49,"A",IF(H49=J49,"B","C")))</f>
        <v>C</v>
      </c>
      <c r="X49" s="45" t="str">
        <f>IF(K49="","",IF(K49&gt;M49,"A",IF(K49=M49,"B","C")))</f>
        <v>C</v>
      </c>
      <c r="Y49" s="46">
        <v>4</v>
      </c>
    </row>
    <row r="50" spans="2:25" ht="15" customHeight="1" x14ac:dyDescent="0.15">
      <c r="B50" s="15"/>
      <c r="C50" s="7"/>
      <c r="D50" s="7"/>
      <c r="W50" s="15"/>
      <c r="X50" s="17"/>
      <c r="Y50" s="17"/>
    </row>
    <row r="51" spans="2:25" ht="15" customHeight="1" thickBot="1" x14ac:dyDescent="0.2">
      <c r="B51" s="15"/>
      <c r="W51" s="15"/>
      <c r="X51" s="17"/>
      <c r="Y51" s="17"/>
    </row>
    <row r="52" spans="2:25" ht="15" customHeight="1" thickBot="1" x14ac:dyDescent="0.2">
      <c r="B52" s="15"/>
      <c r="C52" s="6" t="s">
        <v>20</v>
      </c>
      <c r="D52" s="9" t="s">
        <v>138</v>
      </c>
      <c r="E52" s="99" t="str">
        <f>C53</f>
        <v>南</v>
      </c>
      <c r="F52" s="100"/>
      <c r="G52" s="101"/>
      <c r="H52" s="91" t="str">
        <f>C54</f>
        <v>サイエンスフロンティア</v>
      </c>
      <c r="I52" s="92"/>
      <c r="J52" s="93"/>
      <c r="K52" s="99" t="str">
        <f>C55</f>
        <v>上 矢 部</v>
      </c>
      <c r="L52" s="100"/>
      <c r="M52" s="101"/>
      <c r="N52" s="99" t="str">
        <f>C56</f>
        <v>浅　　野</v>
      </c>
      <c r="O52" s="100"/>
      <c r="P52" s="101"/>
      <c r="Q52" s="20" t="s">
        <v>0</v>
      </c>
      <c r="R52" s="20" t="s">
        <v>2</v>
      </c>
      <c r="S52" s="21" t="s">
        <v>3</v>
      </c>
      <c r="T52" s="21" t="s">
        <v>4</v>
      </c>
      <c r="U52" s="21" t="s">
        <v>5</v>
      </c>
      <c r="V52" s="21"/>
      <c r="W52" s="21"/>
      <c r="X52" s="22"/>
      <c r="Y52" s="23" t="s">
        <v>1</v>
      </c>
    </row>
    <row r="53" spans="2:25" ht="15" customHeight="1" thickTop="1" x14ac:dyDescent="0.15">
      <c r="B53" s="15">
        <v>1</v>
      </c>
      <c r="C53" s="94" t="s">
        <v>139</v>
      </c>
      <c r="D53" s="95"/>
      <c r="E53" s="96"/>
      <c r="F53" s="97"/>
      <c r="G53" s="98"/>
      <c r="H53" s="25">
        <v>5</v>
      </c>
      <c r="I53" s="26" t="s">
        <v>11</v>
      </c>
      <c r="J53" s="27">
        <v>8</v>
      </c>
      <c r="K53" s="25">
        <v>2</v>
      </c>
      <c r="L53" s="26" t="s">
        <v>11</v>
      </c>
      <c r="M53" s="27">
        <v>10</v>
      </c>
      <c r="N53" s="25">
        <v>9</v>
      </c>
      <c r="O53" s="26" t="s">
        <v>11</v>
      </c>
      <c r="P53" s="28">
        <v>8</v>
      </c>
      <c r="Q53" s="29">
        <f>S53*3+U53</f>
        <v>3</v>
      </c>
      <c r="R53" s="29">
        <f>(H53+K53+N53)-(J53+M53+P53)</f>
        <v>-10</v>
      </c>
      <c r="S53" s="28">
        <f>COUNTIF(V53:X53,"A")</f>
        <v>1</v>
      </c>
      <c r="T53" s="28">
        <f>COUNTIF(V53:X53,"C")</f>
        <v>2</v>
      </c>
      <c r="U53" s="28">
        <f>COUNTIF(V53:X53,"B")</f>
        <v>0</v>
      </c>
      <c r="V53" s="29" t="str">
        <f>IF(H53="","",IF(H53&gt;J53,"A",IF(H53=J53,"B","C")))</f>
        <v>C</v>
      </c>
      <c r="W53" s="29" t="str">
        <f>IF(K53="","",IF(K53&gt;M53,"A",IF(K53=M53,"B","C")))</f>
        <v>C</v>
      </c>
      <c r="X53" s="30" t="str">
        <f>IF(N53="","",IF(N53&gt;P53,"A",IF(N53=P53,"B","C")))</f>
        <v>A</v>
      </c>
      <c r="Y53" s="31">
        <v>3</v>
      </c>
    </row>
    <row r="54" spans="2:25" ht="15" customHeight="1" x14ac:dyDescent="0.15">
      <c r="B54" s="15">
        <v>2</v>
      </c>
      <c r="C54" s="118" t="s">
        <v>140</v>
      </c>
      <c r="D54" s="119"/>
      <c r="E54" s="32">
        <v>8</v>
      </c>
      <c r="F54" s="33" t="s">
        <v>11</v>
      </c>
      <c r="G54" s="34">
        <v>5</v>
      </c>
      <c r="H54" s="105"/>
      <c r="I54" s="106"/>
      <c r="J54" s="107"/>
      <c r="K54" s="35">
        <v>1</v>
      </c>
      <c r="L54" s="33" t="s">
        <v>11</v>
      </c>
      <c r="M54" s="34">
        <v>11</v>
      </c>
      <c r="N54" s="35">
        <v>6</v>
      </c>
      <c r="O54" s="33" t="s">
        <v>11</v>
      </c>
      <c r="P54" s="57">
        <v>5</v>
      </c>
      <c r="Q54" s="36">
        <f>S54*3+U54</f>
        <v>6</v>
      </c>
      <c r="R54" s="36">
        <f>(E54+K54+N54)-(G54+M54+P54)</f>
        <v>-6</v>
      </c>
      <c r="S54" s="57">
        <f>COUNTIF(V54:X54,"A")</f>
        <v>2</v>
      </c>
      <c r="T54" s="57">
        <f>COUNTIF(V54:X54,"C")</f>
        <v>1</v>
      </c>
      <c r="U54" s="57">
        <f>COUNTIF(V54:X54,"B")</f>
        <v>0</v>
      </c>
      <c r="V54" s="36" t="str">
        <f>IF(E54="","",IF(E54&gt;G54,"A",IF(E54=G54,"B","C")))</f>
        <v>A</v>
      </c>
      <c r="W54" s="36" t="str">
        <f>IF(K54="","",IF(K54&gt;M54,"A",IF(K54=M54,"B","C")))</f>
        <v>C</v>
      </c>
      <c r="X54" s="37" t="str">
        <f>IF(N54="","",IF(N54&gt;P54,"A",IF(N54=P54,"B","C")))</f>
        <v>A</v>
      </c>
      <c r="Y54" s="38">
        <v>2</v>
      </c>
    </row>
    <row r="55" spans="2:25" ht="15" customHeight="1" x14ac:dyDescent="0.15">
      <c r="B55" s="15">
        <v>3</v>
      </c>
      <c r="C55" s="112" t="s">
        <v>141</v>
      </c>
      <c r="D55" s="113"/>
      <c r="E55" s="32">
        <v>10</v>
      </c>
      <c r="F55" s="33" t="s">
        <v>11</v>
      </c>
      <c r="G55" s="34">
        <v>2</v>
      </c>
      <c r="H55" s="35">
        <v>11</v>
      </c>
      <c r="I55" s="33" t="s">
        <v>11</v>
      </c>
      <c r="J55" s="34">
        <v>1</v>
      </c>
      <c r="K55" s="105"/>
      <c r="L55" s="106"/>
      <c r="M55" s="107"/>
      <c r="N55" s="35">
        <v>5</v>
      </c>
      <c r="O55" s="33" t="s">
        <v>11</v>
      </c>
      <c r="P55" s="57">
        <v>3</v>
      </c>
      <c r="Q55" s="36">
        <f>S55*3+U55</f>
        <v>9</v>
      </c>
      <c r="R55" s="36">
        <f>(E55+H55+N55)-(G55+J55+P55)</f>
        <v>20</v>
      </c>
      <c r="S55" s="57">
        <f>COUNTIF(V55:X55,"A")</f>
        <v>3</v>
      </c>
      <c r="T55" s="57">
        <f>COUNTIF(V55:X55,"C")</f>
        <v>0</v>
      </c>
      <c r="U55" s="57">
        <f>COUNTIF(V55:X55,"B")</f>
        <v>0</v>
      </c>
      <c r="V55" s="36" t="str">
        <f>IF(E55="","",IF(E55&gt;G55,"A",IF(E55=G55,"B","C")))</f>
        <v>A</v>
      </c>
      <c r="W55" s="36" t="str">
        <f>IF(H55="","",IF(H55&gt;J55,"A",IF(H55=J55,"B","C")))</f>
        <v>A</v>
      </c>
      <c r="X55" s="37" t="str">
        <f>IF(N55="","",IF(N55&gt;P55,"A",IF(N55=P55,"B","C")))</f>
        <v>A</v>
      </c>
      <c r="Y55" s="38">
        <v>1</v>
      </c>
    </row>
    <row r="56" spans="2:25" ht="15" customHeight="1" thickBot="1" x14ac:dyDescent="0.2">
      <c r="B56" s="15">
        <v>4</v>
      </c>
      <c r="C56" s="110" t="s">
        <v>142</v>
      </c>
      <c r="D56" s="111"/>
      <c r="E56" s="40">
        <v>8</v>
      </c>
      <c r="F56" s="41" t="s">
        <v>11</v>
      </c>
      <c r="G56" s="42">
        <v>9</v>
      </c>
      <c r="H56" s="43">
        <v>5</v>
      </c>
      <c r="I56" s="41" t="s">
        <v>11</v>
      </c>
      <c r="J56" s="42">
        <v>6</v>
      </c>
      <c r="K56" s="43">
        <v>3</v>
      </c>
      <c r="L56" s="41" t="s">
        <v>11</v>
      </c>
      <c r="M56" s="42">
        <v>5</v>
      </c>
      <c r="N56" s="102"/>
      <c r="O56" s="103"/>
      <c r="P56" s="104"/>
      <c r="Q56" s="44">
        <f>S56*3+U56</f>
        <v>0</v>
      </c>
      <c r="R56" s="44">
        <f>(E56+H56+K56)-(G56+J56+M56)</f>
        <v>-4</v>
      </c>
      <c r="S56" s="56">
        <f>COUNTIF(V56:X56,"A")</f>
        <v>0</v>
      </c>
      <c r="T56" s="56">
        <f>COUNTIF(V56:X56,"C")</f>
        <v>3</v>
      </c>
      <c r="U56" s="56">
        <f>COUNTIF(V56:X56,"B")</f>
        <v>0</v>
      </c>
      <c r="V56" s="44" t="str">
        <f>IF(E56="","",IF(E56&gt;G56,"A",IF(E56=G56,"B","C")))</f>
        <v>C</v>
      </c>
      <c r="W56" s="44" t="str">
        <f>IF(H56="","",IF(H56&gt;J56,"A",IF(H56=J56,"B","C")))</f>
        <v>C</v>
      </c>
      <c r="X56" s="45" t="str">
        <f>IF(K56="","",IF(K56&gt;M56,"A",IF(K56=M56,"B","C")))</f>
        <v>C</v>
      </c>
      <c r="Y56" s="46">
        <v>4</v>
      </c>
    </row>
    <row r="57" spans="2:25" ht="15" customHeight="1" x14ac:dyDescent="0.15">
      <c r="B57" s="15"/>
      <c r="C57" s="7"/>
      <c r="D57" s="7"/>
      <c r="W57" s="15"/>
      <c r="X57" s="17"/>
      <c r="Y57" s="17"/>
    </row>
    <row r="58" spans="2:25" ht="15" customHeight="1" thickBot="1" x14ac:dyDescent="0.2">
      <c r="B58" s="15"/>
      <c r="W58" s="15"/>
      <c r="X58" s="17"/>
      <c r="Y58" s="17"/>
    </row>
    <row r="59" spans="2:25" ht="15" customHeight="1" thickBot="1" x14ac:dyDescent="0.2">
      <c r="B59" s="15"/>
      <c r="C59" s="6" t="s">
        <v>103</v>
      </c>
      <c r="D59" s="9" t="s">
        <v>143</v>
      </c>
      <c r="E59" s="99" t="str">
        <f>C60</f>
        <v>川　　和</v>
      </c>
      <c r="F59" s="100"/>
      <c r="G59" s="101"/>
      <c r="H59" s="99" t="str">
        <f>C61</f>
        <v>横浜翠嵐</v>
      </c>
      <c r="I59" s="100"/>
      <c r="J59" s="101"/>
      <c r="K59" s="99" t="str">
        <f>C62</f>
        <v>中大横浜</v>
      </c>
      <c r="L59" s="100"/>
      <c r="M59" s="101"/>
      <c r="N59" s="99" t="str">
        <f>C63</f>
        <v>県 商 工</v>
      </c>
      <c r="O59" s="100"/>
      <c r="P59" s="101"/>
      <c r="Q59" s="20" t="s">
        <v>0</v>
      </c>
      <c r="R59" s="20" t="s">
        <v>2</v>
      </c>
      <c r="S59" s="21" t="s">
        <v>3</v>
      </c>
      <c r="T59" s="21" t="s">
        <v>4</v>
      </c>
      <c r="U59" s="21" t="s">
        <v>5</v>
      </c>
      <c r="V59" s="21"/>
      <c r="W59" s="21"/>
      <c r="X59" s="22"/>
      <c r="Y59" s="23" t="s">
        <v>1</v>
      </c>
    </row>
    <row r="60" spans="2:25" ht="15" customHeight="1" thickTop="1" x14ac:dyDescent="0.15">
      <c r="B60" s="15">
        <v>1</v>
      </c>
      <c r="C60" s="112" t="s">
        <v>146</v>
      </c>
      <c r="D60" s="113"/>
      <c r="E60" s="96"/>
      <c r="F60" s="97"/>
      <c r="G60" s="98"/>
      <c r="H60" s="25">
        <v>11</v>
      </c>
      <c r="I60" s="26" t="s">
        <v>11</v>
      </c>
      <c r="J60" s="27">
        <v>1</v>
      </c>
      <c r="K60" s="25">
        <v>12</v>
      </c>
      <c r="L60" s="26" t="s">
        <v>11</v>
      </c>
      <c r="M60" s="27">
        <v>0</v>
      </c>
      <c r="N60" s="25">
        <v>9</v>
      </c>
      <c r="O60" s="26" t="s">
        <v>11</v>
      </c>
      <c r="P60" s="28">
        <v>6</v>
      </c>
      <c r="Q60" s="29">
        <f>S60*3+U60</f>
        <v>9</v>
      </c>
      <c r="R60" s="29">
        <f>(H60+K60+N60)-(J60+M60+P60)</f>
        <v>25</v>
      </c>
      <c r="S60" s="28">
        <f>COUNTIF(V60:X60,"A")</f>
        <v>3</v>
      </c>
      <c r="T60" s="28">
        <f>COUNTIF(V60:X60,"C")</f>
        <v>0</v>
      </c>
      <c r="U60" s="28">
        <f>COUNTIF(V60:X60,"B")</f>
        <v>0</v>
      </c>
      <c r="V60" s="29" t="str">
        <f>IF(H60="","",IF(H60&gt;J60,"A",IF(H60=J60,"B","C")))</f>
        <v>A</v>
      </c>
      <c r="W60" s="29" t="str">
        <f>IF(K60="","",IF(K60&gt;M60,"A",IF(K60=M60,"B","C")))</f>
        <v>A</v>
      </c>
      <c r="X60" s="30" t="str">
        <f>IF(N60="","",IF(N60&gt;P60,"A",IF(N60=P60,"B","C")))</f>
        <v>A</v>
      </c>
      <c r="Y60" s="31">
        <v>1</v>
      </c>
    </row>
    <row r="61" spans="2:25" ht="15" customHeight="1" x14ac:dyDescent="0.15">
      <c r="B61" s="15">
        <v>2</v>
      </c>
      <c r="C61" s="112" t="s">
        <v>144</v>
      </c>
      <c r="D61" s="113"/>
      <c r="E61" s="32">
        <v>1</v>
      </c>
      <c r="F61" s="33" t="s">
        <v>11</v>
      </c>
      <c r="G61" s="34">
        <v>11</v>
      </c>
      <c r="H61" s="105"/>
      <c r="I61" s="106"/>
      <c r="J61" s="107"/>
      <c r="K61" s="35">
        <v>5</v>
      </c>
      <c r="L61" s="33" t="s">
        <v>11</v>
      </c>
      <c r="M61" s="34">
        <v>4</v>
      </c>
      <c r="N61" s="35">
        <v>12</v>
      </c>
      <c r="O61" s="33" t="s">
        <v>11</v>
      </c>
      <c r="P61" s="57">
        <v>1</v>
      </c>
      <c r="Q61" s="36">
        <f>S61*3+U61</f>
        <v>6</v>
      </c>
      <c r="R61" s="36">
        <f>(E61+K61+N61)-(G61+M61+P61)</f>
        <v>2</v>
      </c>
      <c r="S61" s="57">
        <f>COUNTIF(V61:X61,"A")</f>
        <v>2</v>
      </c>
      <c r="T61" s="57">
        <f>COUNTIF(V61:X61,"C")</f>
        <v>1</v>
      </c>
      <c r="U61" s="57">
        <f>COUNTIF(V61:X61,"B")</f>
        <v>0</v>
      </c>
      <c r="V61" s="36" t="str">
        <f>IF(E61="","",IF(E61&gt;G61,"A",IF(E61=G61,"B","C")))</f>
        <v>C</v>
      </c>
      <c r="W61" s="36" t="str">
        <f>IF(K61="","",IF(K61&gt;M61,"A",IF(K61=M61,"B","C")))</f>
        <v>A</v>
      </c>
      <c r="X61" s="37" t="str">
        <f>IF(N61="","",IF(N61&gt;P61,"A",IF(N61=P61,"B","C")))</f>
        <v>A</v>
      </c>
      <c r="Y61" s="38">
        <v>2</v>
      </c>
    </row>
    <row r="62" spans="2:25" ht="15" customHeight="1" x14ac:dyDescent="0.15">
      <c r="B62" s="15">
        <v>3</v>
      </c>
      <c r="C62" s="94" t="s">
        <v>145</v>
      </c>
      <c r="D62" s="95"/>
      <c r="E62" s="32">
        <v>0</v>
      </c>
      <c r="F62" s="33" t="s">
        <v>11</v>
      </c>
      <c r="G62" s="34">
        <v>12</v>
      </c>
      <c r="H62" s="35">
        <v>4</v>
      </c>
      <c r="I62" s="33" t="s">
        <v>11</v>
      </c>
      <c r="J62" s="34">
        <v>5</v>
      </c>
      <c r="K62" s="105"/>
      <c r="L62" s="106"/>
      <c r="M62" s="107"/>
      <c r="N62" s="35">
        <v>1</v>
      </c>
      <c r="O62" s="33" t="s">
        <v>11</v>
      </c>
      <c r="P62" s="57">
        <v>11</v>
      </c>
      <c r="Q62" s="36">
        <f>S62*3+U62</f>
        <v>0</v>
      </c>
      <c r="R62" s="36">
        <f>(E62+H62+N62)-(G62+J62+P62)</f>
        <v>-23</v>
      </c>
      <c r="S62" s="57">
        <f>COUNTIF(V62:X62,"A")</f>
        <v>0</v>
      </c>
      <c r="T62" s="57">
        <f>COUNTIF(V62:X62,"C")</f>
        <v>3</v>
      </c>
      <c r="U62" s="57">
        <f>COUNTIF(V62:X62,"B")</f>
        <v>0</v>
      </c>
      <c r="V62" s="36" t="str">
        <f>IF(E62="","",IF(E62&gt;G62,"A",IF(E62=G62,"B","C")))</f>
        <v>C</v>
      </c>
      <c r="W62" s="36" t="str">
        <f>IF(H62="","",IF(H62&gt;J62,"A",IF(H62=J62,"B","C")))</f>
        <v>C</v>
      </c>
      <c r="X62" s="37" t="str">
        <f>IF(N62="","",IF(N62&gt;P62,"A",IF(N62=P62,"B","C")))</f>
        <v>C</v>
      </c>
      <c r="Y62" s="38">
        <v>4</v>
      </c>
    </row>
    <row r="63" spans="2:25" ht="15" customHeight="1" thickBot="1" x14ac:dyDescent="0.2">
      <c r="B63" s="15">
        <v>4</v>
      </c>
      <c r="C63" s="110" t="s">
        <v>147</v>
      </c>
      <c r="D63" s="111"/>
      <c r="E63" s="40">
        <v>6</v>
      </c>
      <c r="F63" s="41" t="s">
        <v>11</v>
      </c>
      <c r="G63" s="42">
        <v>9</v>
      </c>
      <c r="H63" s="43">
        <v>1</v>
      </c>
      <c r="I63" s="41" t="s">
        <v>11</v>
      </c>
      <c r="J63" s="42">
        <v>12</v>
      </c>
      <c r="K63" s="43">
        <v>11</v>
      </c>
      <c r="L63" s="41" t="s">
        <v>11</v>
      </c>
      <c r="M63" s="42">
        <v>1</v>
      </c>
      <c r="N63" s="102"/>
      <c r="O63" s="103"/>
      <c r="P63" s="104"/>
      <c r="Q63" s="44">
        <f>S63*3+U63</f>
        <v>3</v>
      </c>
      <c r="R63" s="44">
        <f>(E63+H63+K63)-(G63+J63+M63)</f>
        <v>-4</v>
      </c>
      <c r="S63" s="56">
        <f>COUNTIF(V63:X63,"A")</f>
        <v>1</v>
      </c>
      <c r="T63" s="56">
        <f>COUNTIF(V63:X63,"C")</f>
        <v>2</v>
      </c>
      <c r="U63" s="56">
        <f>COUNTIF(V63:X63,"B")</f>
        <v>0</v>
      </c>
      <c r="V63" s="44" t="str">
        <f>IF(E63="","",IF(E63&gt;G63,"A",IF(E63=G63,"B","C")))</f>
        <v>C</v>
      </c>
      <c r="W63" s="44" t="str">
        <f>IF(H63="","",IF(H63&gt;J63,"A",IF(H63=J63,"B","C")))</f>
        <v>C</v>
      </c>
      <c r="X63" s="45" t="str">
        <f>IF(K63="","",IF(K63&gt;M63,"A",IF(K63=M63,"B","C")))</f>
        <v>A</v>
      </c>
      <c r="Y63" s="46">
        <v>3</v>
      </c>
    </row>
    <row r="64" spans="2:25" ht="15" customHeight="1" x14ac:dyDescent="0.15">
      <c r="B64" s="15"/>
      <c r="C64" s="7"/>
      <c r="D64" s="7"/>
      <c r="W64" s="15"/>
      <c r="X64" s="17"/>
      <c r="Y64" s="17"/>
    </row>
    <row r="65" spans="2:25" ht="15" customHeight="1" thickBot="1" x14ac:dyDescent="0.2">
      <c r="B65" s="15"/>
      <c r="W65" s="15"/>
      <c r="X65" s="17"/>
      <c r="Y65" s="17"/>
    </row>
    <row r="66" spans="2:25" ht="15" customHeight="1" thickBot="1" x14ac:dyDescent="0.2">
      <c r="B66" s="15"/>
      <c r="C66" s="6" t="s">
        <v>21</v>
      </c>
      <c r="D66" s="9" t="s">
        <v>148</v>
      </c>
      <c r="E66" s="99" t="str">
        <f>C67</f>
        <v>慶應義塾</v>
      </c>
      <c r="F66" s="100"/>
      <c r="G66" s="101"/>
      <c r="H66" s="99" t="str">
        <f>C68</f>
        <v>金　　井</v>
      </c>
      <c r="I66" s="100"/>
      <c r="J66" s="101"/>
      <c r="K66" s="99" t="str">
        <f>C69</f>
        <v>秀　　英</v>
      </c>
      <c r="L66" s="100"/>
      <c r="M66" s="101"/>
      <c r="N66" s="99" t="str">
        <f>C70</f>
        <v>舞　　岡</v>
      </c>
      <c r="O66" s="100"/>
      <c r="P66" s="101"/>
      <c r="Q66" s="20" t="s">
        <v>0</v>
      </c>
      <c r="R66" s="20" t="s">
        <v>2</v>
      </c>
      <c r="S66" s="21" t="s">
        <v>3</v>
      </c>
      <c r="T66" s="21" t="s">
        <v>4</v>
      </c>
      <c r="U66" s="21" t="s">
        <v>5</v>
      </c>
      <c r="V66" s="21"/>
      <c r="W66" s="21"/>
      <c r="X66" s="22"/>
      <c r="Y66" s="23" t="s">
        <v>1</v>
      </c>
    </row>
    <row r="67" spans="2:25" ht="15" customHeight="1" thickTop="1" x14ac:dyDescent="0.15">
      <c r="B67" s="15">
        <v>1</v>
      </c>
      <c r="C67" s="112" t="s">
        <v>149</v>
      </c>
      <c r="D67" s="113"/>
      <c r="E67" s="96"/>
      <c r="F67" s="97"/>
      <c r="G67" s="98"/>
      <c r="H67" s="25">
        <v>6</v>
      </c>
      <c r="I67" s="26" t="s">
        <v>11</v>
      </c>
      <c r="J67" s="27">
        <v>0</v>
      </c>
      <c r="K67" s="25">
        <v>10</v>
      </c>
      <c r="L67" s="26" t="s">
        <v>11</v>
      </c>
      <c r="M67" s="27">
        <v>0</v>
      </c>
      <c r="N67" s="25">
        <v>10</v>
      </c>
      <c r="O67" s="26" t="s">
        <v>11</v>
      </c>
      <c r="P67" s="28">
        <v>0</v>
      </c>
      <c r="Q67" s="29">
        <f>S67*3+U67</f>
        <v>9</v>
      </c>
      <c r="R67" s="29">
        <f>(H67+K67+N67)-(J67+M67+P67)</f>
        <v>26</v>
      </c>
      <c r="S67" s="28">
        <f>COUNTIF(V67:X67,"A")</f>
        <v>3</v>
      </c>
      <c r="T67" s="28">
        <f>COUNTIF(V67:X67,"C")</f>
        <v>0</v>
      </c>
      <c r="U67" s="28">
        <f>COUNTIF(V67:X67,"B")</f>
        <v>0</v>
      </c>
      <c r="V67" s="29" t="str">
        <f>IF(H67="","",IF(H67&gt;J67,"A",IF(H67=J67,"B","C")))</f>
        <v>A</v>
      </c>
      <c r="W67" s="29" t="str">
        <f>IF(K67="","",IF(K67&gt;M67,"A",IF(K67=M67,"B","C")))</f>
        <v>A</v>
      </c>
      <c r="X67" s="30" t="str">
        <f>IF(N67="","",IF(N67&gt;P67,"A",IF(N67=P67,"B","C")))</f>
        <v>A</v>
      </c>
      <c r="Y67" s="31">
        <v>1</v>
      </c>
    </row>
    <row r="68" spans="2:25" ht="15" customHeight="1" x14ac:dyDescent="0.15">
      <c r="B68" s="15">
        <v>2</v>
      </c>
      <c r="C68" s="94" t="s">
        <v>150</v>
      </c>
      <c r="D68" s="95"/>
      <c r="E68" s="32">
        <v>0</v>
      </c>
      <c r="F68" s="33" t="s">
        <v>11</v>
      </c>
      <c r="G68" s="34">
        <v>6</v>
      </c>
      <c r="H68" s="105"/>
      <c r="I68" s="106"/>
      <c r="J68" s="107"/>
      <c r="K68" s="35">
        <v>8</v>
      </c>
      <c r="L68" s="33" t="s">
        <v>11</v>
      </c>
      <c r="M68" s="34">
        <v>0</v>
      </c>
      <c r="N68" s="35">
        <v>6</v>
      </c>
      <c r="O68" s="33" t="s">
        <v>11</v>
      </c>
      <c r="P68" s="57">
        <v>7</v>
      </c>
      <c r="Q68" s="36">
        <f>S68*3+U68</f>
        <v>3</v>
      </c>
      <c r="R68" s="36">
        <f>(E68+K68+N68)-(G68+M68+P68)</f>
        <v>1</v>
      </c>
      <c r="S68" s="57">
        <f>COUNTIF(V68:X68,"A")</f>
        <v>1</v>
      </c>
      <c r="T68" s="57">
        <f>COUNTIF(V68:X68,"C")</f>
        <v>2</v>
      </c>
      <c r="U68" s="57">
        <f>COUNTIF(V68:X68,"B")</f>
        <v>0</v>
      </c>
      <c r="V68" s="36" t="str">
        <f>IF(E68="","",IF(E68&gt;G68,"A",IF(E68=G68,"B","C")))</f>
        <v>C</v>
      </c>
      <c r="W68" s="36" t="str">
        <f>IF(K68="","",IF(K68&gt;M68,"A",IF(K68=M68,"B","C")))</f>
        <v>A</v>
      </c>
      <c r="X68" s="37" t="str">
        <f>IF(N68="","",IF(N68&gt;P68,"A",IF(N68=P68,"B","C")))</f>
        <v>C</v>
      </c>
      <c r="Y68" s="38">
        <v>3</v>
      </c>
    </row>
    <row r="69" spans="2:25" ht="15" customHeight="1" x14ac:dyDescent="0.15">
      <c r="B69" s="15">
        <v>3</v>
      </c>
      <c r="C69" s="94" t="s">
        <v>151</v>
      </c>
      <c r="D69" s="95"/>
      <c r="E69" s="32">
        <v>0</v>
      </c>
      <c r="F69" s="33" t="s">
        <v>11</v>
      </c>
      <c r="G69" s="34">
        <v>10</v>
      </c>
      <c r="H69" s="35">
        <v>0</v>
      </c>
      <c r="I69" s="33" t="s">
        <v>11</v>
      </c>
      <c r="J69" s="34">
        <v>8</v>
      </c>
      <c r="K69" s="105"/>
      <c r="L69" s="106"/>
      <c r="M69" s="107"/>
      <c r="N69" s="35">
        <v>2</v>
      </c>
      <c r="O69" s="33" t="s">
        <v>11</v>
      </c>
      <c r="P69" s="57">
        <v>9</v>
      </c>
      <c r="Q69" s="36">
        <f>S69*3+U69</f>
        <v>0</v>
      </c>
      <c r="R69" s="36">
        <f>(E69+H69+N69)-(G69+J69+P69)</f>
        <v>-25</v>
      </c>
      <c r="S69" s="57">
        <f>COUNTIF(V69:X69,"A")</f>
        <v>0</v>
      </c>
      <c r="T69" s="57">
        <f>COUNTIF(V69:X69,"C")</f>
        <v>3</v>
      </c>
      <c r="U69" s="57">
        <f>COUNTIF(V69:X69,"B")</f>
        <v>0</v>
      </c>
      <c r="V69" s="36" t="str">
        <f>IF(E69="","",IF(E69&gt;G69,"A",IF(E69=G69,"B","C")))</f>
        <v>C</v>
      </c>
      <c r="W69" s="36" t="str">
        <f>IF(H69="","",IF(H69&gt;J69,"A",IF(H69=J69,"B","C")))</f>
        <v>C</v>
      </c>
      <c r="X69" s="37" t="str">
        <f>IF(N69="","",IF(N69&gt;P69,"A",IF(N69=P69,"B","C")))</f>
        <v>C</v>
      </c>
      <c r="Y69" s="38">
        <v>4</v>
      </c>
    </row>
    <row r="70" spans="2:25" ht="15" customHeight="1" thickBot="1" x14ac:dyDescent="0.2">
      <c r="B70" s="15">
        <v>4</v>
      </c>
      <c r="C70" s="116" t="s">
        <v>152</v>
      </c>
      <c r="D70" s="117"/>
      <c r="E70" s="40">
        <v>0</v>
      </c>
      <c r="F70" s="41" t="s">
        <v>11</v>
      </c>
      <c r="G70" s="42">
        <v>10</v>
      </c>
      <c r="H70" s="43">
        <v>7</v>
      </c>
      <c r="I70" s="41" t="s">
        <v>11</v>
      </c>
      <c r="J70" s="42">
        <v>6</v>
      </c>
      <c r="K70" s="43">
        <v>9</v>
      </c>
      <c r="L70" s="41" t="s">
        <v>11</v>
      </c>
      <c r="M70" s="42">
        <v>2</v>
      </c>
      <c r="N70" s="102"/>
      <c r="O70" s="103"/>
      <c r="P70" s="104"/>
      <c r="Q70" s="44">
        <f>S70*3+U70</f>
        <v>6</v>
      </c>
      <c r="R70" s="44">
        <f>(E70+H70+K70)-(G70+J70+M70)</f>
        <v>-2</v>
      </c>
      <c r="S70" s="56">
        <f>COUNTIF(V70:X70,"A")</f>
        <v>2</v>
      </c>
      <c r="T70" s="56">
        <f>COUNTIF(V70:X70,"C")</f>
        <v>1</v>
      </c>
      <c r="U70" s="56">
        <f>COUNTIF(V70:X70,"B")</f>
        <v>0</v>
      </c>
      <c r="V70" s="44" t="str">
        <f>IF(E70="","",IF(E70&gt;G70,"A",IF(E70=G70,"B","C")))</f>
        <v>C</v>
      </c>
      <c r="W70" s="44" t="str">
        <f>IF(H70="","",IF(H70&gt;J70,"A",IF(H70=J70,"B","C")))</f>
        <v>A</v>
      </c>
      <c r="X70" s="45" t="str">
        <f>IF(K70="","",IF(K70&gt;M70,"A",IF(K70=M70,"B","C")))</f>
        <v>A</v>
      </c>
      <c r="Y70" s="46">
        <v>2</v>
      </c>
    </row>
    <row r="71" spans="2:25" ht="15" customHeight="1" x14ac:dyDescent="0.15">
      <c r="C71" s="7"/>
      <c r="D71" s="7"/>
    </row>
    <row r="72" spans="2:25" ht="15" customHeight="1" thickBot="1" x14ac:dyDescent="0.2"/>
    <row r="73" spans="2:25" ht="15" customHeight="1" thickBot="1" x14ac:dyDescent="0.2">
      <c r="B73" s="15"/>
      <c r="C73" s="6" t="s">
        <v>22</v>
      </c>
      <c r="D73" s="9" t="s">
        <v>153</v>
      </c>
      <c r="E73" s="99" t="str">
        <f>C74</f>
        <v>桜　　丘</v>
      </c>
      <c r="F73" s="100"/>
      <c r="G73" s="101"/>
      <c r="H73" s="99" t="str">
        <f>C75</f>
        <v>横浜平沼</v>
      </c>
      <c r="I73" s="100"/>
      <c r="J73" s="101"/>
      <c r="K73" s="99" t="str">
        <f>C76</f>
        <v>霧 が 丘</v>
      </c>
      <c r="L73" s="100"/>
      <c r="M73" s="101"/>
      <c r="N73" s="99" t="str">
        <f>C77</f>
        <v>保土ヶ谷</v>
      </c>
      <c r="O73" s="100"/>
      <c r="P73" s="101"/>
      <c r="Q73" s="20" t="s">
        <v>0</v>
      </c>
      <c r="R73" s="20" t="s">
        <v>2</v>
      </c>
      <c r="S73" s="21" t="s">
        <v>3</v>
      </c>
      <c r="T73" s="21" t="s">
        <v>4</v>
      </c>
      <c r="U73" s="21" t="s">
        <v>5</v>
      </c>
      <c r="V73" s="21"/>
      <c r="W73" s="21"/>
      <c r="X73" s="22"/>
      <c r="Y73" s="23" t="s">
        <v>1</v>
      </c>
    </row>
    <row r="74" spans="2:25" ht="15" customHeight="1" thickTop="1" x14ac:dyDescent="0.15">
      <c r="B74" s="15">
        <v>1</v>
      </c>
      <c r="C74" s="112" t="s">
        <v>156</v>
      </c>
      <c r="D74" s="113"/>
      <c r="E74" s="96"/>
      <c r="F74" s="97"/>
      <c r="G74" s="98"/>
      <c r="H74" s="25">
        <v>7</v>
      </c>
      <c r="I74" s="26" t="s">
        <v>11</v>
      </c>
      <c r="J74" s="27">
        <v>1</v>
      </c>
      <c r="K74" s="25">
        <v>5</v>
      </c>
      <c r="L74" s="26" t="s">
        <v>11</v>
      </c>
      <c r="M74" s="27">
        <v>1</v>
      </c>
      <c r="N74" s="25">
        <v>7</v>
      </c>
      <c r="O74" s="26" t="s">
        <v>11</v>
      </c>
      <c r="P74" s="28">
        <v>0</v>
      </c>
      <c r="Q74" s="29">
        <f>S74*3+U74</f>
        <v>9</v>
      </c>
      <c r="R74" s="29">
        <f>(H74+K74+N74)-(J74+M74+P74)</f>
        <v>17</v>
      </c>
      <c r="S74" s="28">
        <f>COUNTIF(V74:X74,"A")</f>
        <v>3</v>
      </c>
      <c r="T74" s="28">
        <f>COUNTIF(V74:X74,"C")</f>
        <v>0</v>
      </c>
      <c r="U74" s="28">
        <f>COUNTIF(V74:X74,"B")</f>
        <v>0</v>
      </c>
      <c r="V74" s="29" t="str">
        <f>IF(H74="","",IF(H74&gt;J74,"A",IF(H74=J74,"B","C")))</f>
        <v>A</v>
      </c>
      <c r="W74" s="29" t="str">
        <f>IF(K74="","",IF(K74&gt;M74,"A",IF(K74=M74,"B","C")))</f>
        <v>A</v>
      </c>
      <c r="X74" s="30" t="str">
        <f>IF(N74="","",IF(N74&gt;P74,"A",IF(N74=P74,"B","C")))</f>
        <v>A</v>
      </c>
      <c r="Y74" s="31">
        <v>1</v>
      </c>
    </row>
    <row r="75" spans="2:25" ht="15" customHeight="1" x14ac:dyDescent="0.15">
      <c r="B75" s="15">
        <v>2</v>
      </c>
      <c r="C75" s="94" t="s">
        <v>154</v>
      </c>
      <c r="D75" s="95"/>
      <c r="E75" s="32">
        <v>1</v>
      </c>
      <c r="F75" s="33" t="s">
        <v>11</v>
      </c>
      <c r="G75" s="34">
        <v>7</v>
      </c>
      <c r="H75" s="105"/>
      <c r="I75" s="106"/>
      <c r="J75" s="107"/>
      <c r="K75" s="35">
        <v>1</v>
      </c>
      <c r="L75" s="33" t="s">
        <v>11</v>
      </c>
      <c r="M75" s="34">
        <v>12</v>
      </c>
      <c r="N75" s="35">
        <v>7</v>
      </c>
      <c r="O75" s="33" t="s">
        <v>11</v>
      </c>
      <c r="P75" s="57">
        <v>4</v>
      </c>
      <c r="Q75" s="36">
        <f>S75*3+U75</f>
        <v>3</v>
      </c>
      <c r="R75" s="36">
        <f>(E75+K75+N75)-(G75+M75+P75)</f>
        <v>-14</v>
      </c>
      <c r="S75" s="57">
        <f>COUNTIF(V75:X75,"A")</f>
        <v>1</v>
      </c>
      <c r="T75" s="57">
        <f>COUNTIF(V75:X75,"C")</f>
        <v>2</v>
      </c>
      <c r="U75" s="57">
        <f>COUNTIF(V75:X75,"B")</f>
        <v>0</v>
      </c>
      <c r="V75" s="36" t="str">
        <f>IF(E75="","",IF(E75&gt;G75,"A",IF(E75=G75,"B","C")))</f>
        <v>C</v>
      </c>
      <c r="W75" s="36" t="str">
        <f>IF(K75="","",IF(K75&gt;M75,"A",IF(K75=M75,"B","C")))</f>
        <v>C</v>
      </c>
      <c r="X75" s="37" t="str">
        <f>IF(N75="","",IF(N75&gt;P75,"A",IF(N75=P75,"B","C")))</f>
        <v>A</v>
      </c>
      <c r="Y75" s="38">
        <v>3</v>
      </c>
    </row>
    <row r="76" spans="2:25" ht="15" customHeight="1" x14ac:dyDescent="0.15">
      <c r="B76" s="15">
        <v>3</v>
      </c>
      <c r="C76" s="112" t="s">
        <v>157</v>
      </c>
      <c r="D76" s="113"/>
      <c r="E76" s="32">
        <v>1</v>
      </c>
      <c r="F76" s="33" t="s">
        <v>11</v>
      </c>
      <c r="G76" s="34">
        <v>5</v>
      </c>
      <c r="H76" s="35">
        <v>12</v>
      </c>
      <c r="I76" s="33" t="s">
        <v>11</v>
      </c>
      <c r="J76" s="34">
        <v>1</v>
      </c>
      <c r="K76" s="105"/>
      <c r="L76" s="106"/>
      <c r="M76" s="107"/>
      <c r="N76" s="35">
        <v>7</v>
      </c>
      <c r="O76" s="33" t="s">
        <v>11</v>
      </c>
      <c r="P76" s="57">
        <v>0</v>
      </c>
      <c r="Q76" s="36">
        <f>S76*3+U76</f>
        <v>6</v>
      </c>
      <c r="R76" s="36">
        <f>(E76+H76+N76)-(G76+J76+P76)</f>
        <v>14</v>
      </c>
      <c r="S76" s="57">
        <f>COUNTIF(V76:X76,"A")</f>
        <v>2</v>
      </c>
      <c r="T76" s="57">
        <f>COUNTIF(V76:X76,"C")</f>
        <v>1</v>
      </c>
      <c r="U76" s="57">
        <f>COUNTIF(V76:X76,"B")</f>
        <v>0</v>
      </c>
      <c r="V76" s="36" t="str">
        <f>IF(E76="","",IF(E76&gt;G76,"A",IF(E76=G76,"B","C")))</f>
        <v>C</v>
      </c>
      <c r="W76" s="36" t="str">
        <f>IF(H76="","",IF(H76&gt;J76,"A",IF(H76=J76,"B","C")))</f>
        <v>A</v>
      </c>
      <c r="X76" s="37" t="str">
        <f>IF(N76="","",IF(N76&gt;P76,"A",IF(N76=P76,"B","C")))</f>
        <v>A</v>
      </c>
      <c r="Y76" s="38">
        <v>2</v>
      </c>
    </row>
    <row r="77" spans="2:25" ht="15" customHeight="1" thickBot="1" x14ac:dyDescent="0.2">
      <c r="B77" s="15">
        <v>4</v>
      </c>
      <c r="C77" s="110" t="s">
        <v>155</v>
      </c>
      <c r="D77" s="111"/>
      <c r="E77" s="40">
        <v>0</v>
      </c>
      <c r="F77" s="41" t="s">
        <v>11</v>
      </c>
      <c r="G77" s="42">
        <v>7</v>
      </c>
      <c r="H77" s="43">
        <v>4</v>
      </c>
      <c r="I77" s="41" t="s">
        <v>11</v>
      </c>
      <c r="J77" s="42">
        <v>7</v>
      </c>
      <c r="K77" s="43">
        <v>0</v>
      </c>
      <c r="L77" s="41" t="s">
        <v>11</v>
      </c>
      <c r="M77" s="42">
        <v>7</v>
      </c>
      <c r="N77" s="102"/>
      <c r="O77" s="103"/>
      <c r="P77" s="104"/>
      <c r="Q77" s="44">
        <f>S77*3+U77</f>
        <v>0</v>
      </c>
      <c r="R77" s="44">
        <f>(E77+H77+K77)-(G77+J77+M77)</f>
        <v>-17</v>
      </c>
      <c r="S77" s="56">
        <f>COUNTIF(V77:X77,"A")</f>
        <v>0</v>
      </c>
      <c r="T77" s="56">
        <f>COUNTIF(V77:X77,"C")</f>
        <v>3</v>
      </c>
      <c r="U77" s="56">
        <f>COUNTIF(V77:X77,"B")</f>
        <v>0</v>
      </c>
      <c r="V77" s="44" t="str">
        <f>IF(E77="","",IF(E77&gt;G77,"A",IF(E77=G77,"B","C")))</f>
        <v>C</v>
      </c>
      <c r="W77" s="44" t="str">
        <f>IF(H77="","",IF(H77&gt;J77,"A",IF(H77=J77,"B","C")))</f>
        <v>C</v>
      </c>
      <c r="X77" s="45" t="str">
        <f>IF(K77="","",IF(K77&gt;M77,"A",IF(K77=M77,"B","C")))</f>
        <v>C</v>
      </c>
      <c r="Y77" s="46">
        <v>4</v>
      </c>
    </row>
    <row r="78" spans="2:25" ht="15" customHeight="1" x14ac:dyDescent="0.15">
      <c r="B78" s="15"/>
      <c r="C78" s="7"/>
      <c r="D78" s="7"/>
      <c r="W78" s="15"/>
      <c r="X78" s="17"/>
      <c r="Y78" s="17"/>
    </row>
    <row r="79" spans="2:25" ht="15" customHeight="1" thickBot="1" x14ac:dyDescent="0.2">
      <c r="B79" s="15"/>
      <c r="W79" s="15"/>
      <c r="X79" s="17"/>
      <c r="Y79" s="17"/>
    </row>
    <row r="80" spans="2:25" ht="15" customHeight="1" thickBot="1" x14ac:dyDescent="0.2">
      <c r="B80" s="15"/>
      <c r="C80" s="6" t="s">
        <v>23</v>
      </c>
      <c r="D80" s="9" t="s">
        <v>158</v>
      </c>
      <c r="E80" s="99" t="str">
        <f>C81</f>
        <v>横浜隼人</v>
      </c>
      <c r="F80" s="100"/>
      <c r="G80" s="101"/>
      <c r="H80" s="99" t="str">
        <f>C82</f>
        <v>鶴　　見</v>
      </c>
      <c r="I80" s="100"/>
      <c r="J80" s="101"/>
      <c r="K80" s="99" t="str">
        <f>C83</f>
        <v>瀬 谷 西</v>
      </c>
      <c r="L80" s="100"/>
      <c r="M80" s="101"/>
      <c r="N80" s="99" t="str">
        <f>C84</f>
        <v>岸　　根</v>
      </c>
      <c r="O80" s="100"/>
      <c r="P80" s="101"/>
      <c r="Q80" s="20" t="s">
        <v>0</v>
      </c>
      <c r="R80" s="20" t="s">
        <v>2</v>
      </c>
      <c r="S80" s="21" t="s">
        <v>3</v>
      </c>
      <c r="T80" s="21" t="s">
        <v>4</v>
      </c>
      <c r="U80" s="21" t="s">
        <v>5</v>
      </c>
      <c r="V80" s="21"/>
      <c r="W80" s="21"/>
      <c r="X80" s="22"/>
      <c r="Y80" s="23" t="s">
        <v>1</v>
      </c>
    </row>
    <row r="81" spans="2:25" ht="15" customHeight="1" thickTop="1" x14ac:dyDescent="0.15">
      <c r="B81" s="15">
        <v>1</v>
      </c>
      <c r="C81" s="112" t="s">
        <v>159</v>
      </c>
      <c r="D81" s="113"/>
      <c r="E81" s="96"/>
      <c r="F81" s="97"/>
      <c r="G81" s="98"/>
      <c r="H81" s="25">
        <v>11</v>
      </c>
      <c r="I81" s="26" t="s">
        <v>11</v>
      </c>
      <c r="J81" s="27">
        <v>0</v>
      </c>
      <c r="K81" s="25">
        <v>6</v>
      </c>
      <c r="L81" s="26" t="s">
        <v>11</v>
      </c>
      <c r="M81" s="27">
        <v>0</v>
      </c>
      <c r="N81" s="25">
        <v>17</v>
      </c>
      <c r="O81" s="26" t="s">
        <v>11</v>
      </c>
      <c r="P81" s="28">
        <v>0</v>
      </c>
      <c r="Q81" s="29">
        <f>S81*3+U81</f>
        <v>9</v>
      </c>
      <c r="R81" s="29">
        <f>(H81+K81+N81)-(J81+M81+P81)</f>
        <v>34</v>
      </c>
      <c r="S81" s="28">
        <f>COUNTIF(V81:X81,"A")</f>
        <v>3</v>
      </c>
      <c r="T81" s="28">
        <f>COUNTIF(V81:X81,"C")</f>
        <v>0</v>
      </c>
      <c r="U81" s="28">
        <f>COUNTIF(V81:X81,"B")</f>
        <v>0</v>
      </c>
      <c r="V81" s="29" t="str">
        <f>IF(H81="","",IF(H81&gt;J81,"A",IF(H81=J81,"B","C")))</f>
        <v>A</v>
      </c>
      <c r="W81" s="29" t="str">
        <f>IF(K81="","",IF(K81&gt;M81,"A",IF(K81=M81,"B","C")))</f>
        <v>A</v>
      </c>
      <c r="X81" s="30" t="str">
        <f>IF(N81="","",IF(N81&gt;P81,"A",IF(N81=P81,"B","C")))</f>
        <v>A</v>
      </c>
      <c r="Y81" s="31">
        <v>1</v>
      </c>
    </row>
    <row r="82" spans="2:25" ht="15" customHeight="1" x14ac:dyDescent="0.15">
      <c r="B82" s="15">
        <v>2</v>
      </c>
      <c r="C82" s="94" t="s">
        <v>160</v>
      </c>
      <c r="D82" s="95"/>
      <c r="E82" s="32">
        <v>0</v>
      </c>
      <c r="F82" s="33" t="s">
        <v>11</v>
      </c>
      <c r="G82" s="34">
        <v>11</v>
      </c>
      <c r="H82" s="105"/>
      <c r="I82" s="106"/>
      <c r="J82" s="107"/>
      <c r="K82" s="35">
        <v>5</v>
      </c>
      <c r="L82" s="33" t="s">
        <v>11</v>
      </c>
      <c r="M82" s="34">
        <v>9</v>
      </c>
      <c r="N82" s="35">
        <v>8</v>
      </c>
      <c r="O82" s="33" t="s">
        <v>11</v>
      </c>
      <c r="P82" s="57">
        <v>1</v>
      </c>
      <c r="Q82" s="36">
        <f>S82*3+U82</f>
        <v>3</v>
      </c>
      <c r="R82" s="36">
        <f>(E82+K82+N82)-(G82+M82+P82)</f>
        <v>-8</v>
      </c>
      <c r="S82" s="57">
        <f>COUNTIF(V82:X82,"A")</f>
        <v>1</v>
      </c>
      <c r="T82" s="57">
        <f>COUNTIF(V82:X82,"C")</f>
        <v>2</v>
      </c>
      <c r="U82" s="57">
        <f>COUNTIF(V82:X82,"B")</f>
        <v>0</v>
      </c>
      <c r="V82" s="36" t="str">
        <f>IF(E82="","",IF(E82&gt;G82,"A",IF(E82=G82,"B","C")))</f>
        <v>C</v>
      </c>
      <c r="W82" s="36" t="str">
        <f>IF(K82="","",IF(K82&gt;M82,"A",IF(K82=M82,"B","C")))</f>
        <v>C</v>
      </c>
      <c r="X82" s="37" t="str">
        <f>IF(N82="","",IF(N82&gt;P82,"A",IF(N82=P82,"B","C")))</f>
        <v>A</v>
      </c>
      <c r="Y82" s="38">
        <v>3</v>
      </c>
    </row>
    <row r="83" spans="2:25" ht="15" customHeight="1" x14ac:dyDescent="0.15">
      <c r="B83" s="15">
        <v>3</v>
      </c>
      <c r="C83" s="112" t="s">
        <v>161</v>
      </c>
      <c r="D83" s="113"/>
      <c r="E83" s="32">
        <v>0</v>
      </c>
      <c r="F83" s="33" t="s">
        <v>11</v>
      </c>
      <c r="G83" s="34">
        <v>6</v>
      </c>
      <c r="H83" s="35">
        <v>9</v>
      </c>
      <c r="I83" s="33" t="s">
        <v>11</v>
      </c>
      <c r="J83" s="34">
        <v>5</v>
      </c>
      <c r="K83" s="105"/>
      <c r="L83" s="106"/>
      <c r="M83" s="107"/>
      <c r="N83" s="35">
        <v>3</v>
      </c>
      <c r="O83" s="33" t="s">
        <v>11</v>
      </c>
      <c r="P83" s="57">
        <v>3</v>
      </c>
      <c r="Q83" s="36">
        <f>S83*3+U83</f>
        <v>4</v>
      </c>
      <c r="R83" s="36">
        <f>(E83+H83+N83)-(G83+J83+P83)</f>
        <v>-2</v>
      </c>
      <c r="S83" s="57">
        <f>COUNTIF(V83:X83,"A")</f>
        <v>1</v>
      </c>
      <c r="T83" s="57">
        <f>COUNTIF(V83:X83,"C")</f>
        <v>1</v>
      </c>
      <c r="U83" s="57">
        <f>COUNTIF(V83:X83,"B")</f>
        <v>1</v>
      </c>
      <c r="V83" s="36" t="str">
        <f>IF(E83="","",IF(E83&gt;G83,"A",IF(E83=G83,"B","C")))</f>
        <v>C</v>
      </c>
      <c r="W83" s="36" t="str">
        <f>IF(H83="","",IF(H83&gt;J83,"A",IF(H83=J83,"B","C")))</f>
        <v>A</v>
      </c>
      <c r="X83" s="37" t="str">
        <f>IF(N83="","",IF(N83&gt;P83,"A",IF(N83=P83,"B","C")))</f>
        <v>B</v>
      </c>
      <c r="Y83" s="38">
        <v>2</v>
      </c>
    </row>
    <row r="84" spans="2:25" ht="15" customHeight="1" thickBot="1" x14ac:dyDescent="0.2">
      <c r="B84" s="15">
        <v>4</v>
      </c>
      <c r="C84" s="110" t="s">
        <v>162</v>
      </c>
      <c r="D84" s="111"/>
      <c r="E84" s="40">
        <v>0</v>
      </c>
      <c r="F84" s="41" t="s">
        <v>11</v>
      </c>
      <c r="G84" s="42">
        <v>17</v>
      </c>
      <c r="H84" s="43">
        <v>1</v>
      </c>
      <c r="I84" s="41" t="s">
        <v>11</v>
      </c>
      <c r="J84" s="42">
        <v>8</v>
      </c>
      <c r="K84" s="43">
        <v>3</v>
      </c>
      <c r="L84" s="41" t="s">
        <v>11</v>
      </c>
      <c r="M84" s="42">
        <v>3</v>
      </c>
      <c r="N84" s="102"/>
      <c r="O84" s="103"/>
      <c r="P84" s="104"/>
      <c r="Q84" s="44">
        <f>S84*3+U84</f>
        <v>1</v>
      </c>
      <c r="R84" s="44">
        <f>(E84+H84+K84)-(G84+J84+M84)</f>
        <v>-24</v>
      </c>
      <c r="S84" s="56">
        <f>COUNTIF(V84:X84,"A")</f>
        <v>0</v>
      </c>
      <c r="T84" s="56">
        <f>COUNTIF(V84:X84,"C")</f>
        <v>2</v>
      </c>
      <c r="U84" s="56">
        <f>COUNTIF(V84:X84,"B")</f>
        <v>1</v>
      </c>
      <c r="V84" s="44" t="str">
        <f>IF(E84="","",IF(E84&gt;G84,"A",IF(E84=G84,"B","C")))</f>
        <v>C</v>
      </c>
      <c r="W84" s="44" t="str">
        <f>IF(H84="","",IF(H84&gt;J84,"A",IF(H84=J84,"B","C")))</f>
        <v>C</v>
      </c>
      <c r="X84" s="45" t="str">
        <f>IF(K84="","",IF(K84&gt;M84,"A",IF(K84=M84,"B","C")))</f>
        <v>B</v>
      </c>
      <c r="Y84" s="46">
        <v>4</v>
      </c>
    </row>
    <row r="85" spans="2:25" ht="15" customHeight="1" x14ac:dyDescent="0.15">
      <c r="B85" s="15"/>
      <c r="C85" s="7"/>
      <c r="D85" s="7"/>
      <c r="W85" s="15"/>
      <c r="X85" s="17"/>
      <c r="Y85" s="17"/>
    </row>
    <row r="86" spans="2:25" ht="15" customHeight="1" thickBot="1" x14ac:dyDescent="0.2">
      <c r="B86" s="15"/>
      <c r="W86" s="15"/>
      <c r="X86" s="17"/>
      <c r="Y86" s="17"/>
    </row>
    <row r="87" spans="2:25" ht="15" customHeight="1" thickBot="1" x14ac:dyDescent="0.2">
      <c r="B87" s="15"/>
      <c r="C87" s="6" t="s">
        <v>24</v>
      </c>
      <c r="D87" s="9" t="s">
        <v>163</v>
      </c>
      <c r="E87" s="99" t="str">
        <f>C88</f>
        <v>武　　相</v>
      </c>
      <c r="F87" s="100"/>
      <c r="G87" s="101"/>
      <c r="H87" s="99" t="str">
        <f>C89</f>
        <v>神奈川大附</v>
      </c>
      <c r="I87" s="100"/>
      <c r="J87" s="101"/>
      <c r="K87" s="99" t="str">
        <f>C90</f>
        <v>市 ヶ 尾</v>
      </c>
      <c r="L87" s="100"/>
      <c r="M87" s="101"/>
      <c r="N87" s="99" t="str">
        <f>C91</f>
        <v>磯　　子</v>
      </c>
      <c r="O87" s="100"/>
      <c r="P87" s="101"/>
      <c r="Q87" s="20" t="s">
        <v>0</v>
      </c>
      <c r="R87" s="20" t="s">
        <v>2</v>
      </c>
      <c r="S87" s="21" t="s">
        <v>3</v>
      </c>
      <c r="T87" s="21" t="s">
        <v>4</v>
      </c>
      <c r="U87" s="21" t="s">
        <v>5</v>
      </c>
      <c r="V87" s="21"/>
      <c r="W87" s="21"/>
      <c r="X87" s="22"/>
      <c r="Y87" s="23" t="s">
        <v>1</v>
      </c>
    </row>
    <row r="88" spans="2:25" ht="15" customHeight="1" thickTop="1" x14ac:dyDescent="0.15">
      <c r="B88" s="15">
        <v>1</v>
      </c>
      <c r="C88" s="112" t="s">
        <v>165</v>
      </c>
      <c r="D88" s="113"/>
      <c r="E88" s="96"/>
      <c r="F88" s="97"/>
      <c r="G88" s="98"/>
      <c r="H88" s="25">
        <v>13</v>
      </c>
      <c r="I88" s="26" t="s">
        <v>11</v>
      </c>
      <c r="J88" s="27">
        <v>2</v>
      </c>
      <c r="K88" s="25">
        <v>10</v>
      </c>
      <c r="L88" s="26" t="s">
        <v>11</v>
      </c>
      <c r="M88" s="27">
        <v>0</v>
      </c>
      <c r="N88" s="25">
        <v>10</v>
      </c>
      <c r="O88" s="26" t="s">
        <v>11</v>
      </c>
      <c r="P88" s="28">
        <v>0</v>
      </c>
      <c r="Q88" s="29">
        <f>S88*3+U88</f>
        <v>9</v>
      </c>
      <c r="R88" s="29">
        <f>(H88+K88+N88)-(J88+M88+P88)</f>
        <v>31</v>
      </c>
      <c r="S88" s="28">
        <f>COUNTIF(V88:X88,"A")</f>
        <v>3</v>
      </c>
      <c r="T88" s="28">
        <f>COUNTIF(V88:X88,"C")</f>
        <v>0</v>
      </c>
      <c r="U88" s="28">
        <f>COUNTIF(V88:X88,"B")</f>
        <v>0</v>
      </c>
      <c r="V88" s="29" t="str">
        <f>IF(H88="","",IF(H88&gt;J88,"A",IF(H88=J88,"B","C")))</f>
        <v>A</v>
      </c>
      <c r="W88" s="29" t="str">
        <f>IF(K88="","",IF(K88&gt;M88,"A",IF(K88=M88,"B","C")))</f>
        <v>A</v>
      </c>
      <c r="X88" s="30" t="str">
        <f>IF(N88="","",IF(N88&gt;P88,"A",IF(N88=P88,"B","C")))</f>
        <v>A</v>
      </c>
      <c r="Y88" s="31">
        <v>1</v>
      </c>
    </row>
    <row r="89" spans="2:25" ht="15" customHeight="1" x14ac:dyDescent="0.15">
      <c r="B89" s="15">
        <v>2</v>
      </c>
      <c r="C89" s="94" t="s">
        <v>164</v>
      </c>
      <c r="D89" s="95"/>
      <c r="E89" s="32">
        <v>2</v>
      </c>
      <c r="F89" s="33" t="s">
        <v>11</v>
      </c>
      <c r="G89" s="34">
        <v>13</v>
      </c>
      <c r="H89" s="105"/>
      <c r="I89" s="106"/>
      <c r="J89" s="107"/>
      <c r="K89" s="35">
        <v>9</v>
      </c>
      <c r="L89" s="33" t="s">
        <v>11</v>
      </c>
      <c r="M89" s="34">
        <v>1</v>
      </c>
      <c r="N89" s="35">
        <v>4</v>
      </c>
      <c r="O89" s="33" t="s">
        <v>11</v>
      </c>
      <c r="P89" s="57">
        <v>12</v>
      </c>
      <c r="Q89" s="36">
        <f>S89*3+U89</f>
        <v>3</v>
      </c>
      <c r="R89" s="36">
        <f>(E89+K89+N89)-(G89+M89+P89)</f>
        <v>-11</v>
      </c>
      <c r="S89" s="57">
        <f>COUNTIF(V89:X89,"A")</f>
        <v>1</v>
      </c>
      <c r="T89" s="57">
        <f>COUNTIF(V89:X89,"C")</f>
        <v>2</v>
      </c>
      <c r="U89" s="57">
        <f>COUNTIF(V89:X89,"B")</f>
        <v>0</v>
      </c>
      <c r="V89" s="36" t="str">
        <f>IF(E89="","",IF(E89&gt;G89,"A",IF(E89=G89,"B","C")))</f>
        <v>C</v>
      </c>
      <c r="W89" s="36" t="str">
        <f>IF(K89="","",IF(K89&gt;M89,"A",IF(K89=M89,"B","C")))</f>
        <v>A</v>
      </c>
      <c r="X89" s="37" t="str">
        <f>IF(N89="","",IF(N89&gt;P89,"A",IF(N89=P89,"B","C")))</f>
        <v>C</v>
      </c>
      <c r="Y89" s="38">
        <v>3</v>
      </c>
    </row>
    <row r="90" spans="2:25" ht="15" customHeight="1" x14ac:dyDescent="0.15">
      <c r="B90" s="15">
        <v>3</v>
      </c>
      <c r="C90" s="94" t="s">
        <v>166</v>
      </c>
      <c r="D90" s="95"/>
      <c r="E90" s="32">
        <v>0</v>
      </c>
      <c r="F90" s="33" t="s">
        <v>11</v>
      </c>
      <c r="G90" s="34">
        <v>10</v>
      </c>
      <c r="H90" s="35">
        <v>1</v>
      </c>
      <c r="I90" s="33" t="s">
        <v>11</v>
      </c>
      <c r="J90" s="34">
        <v>9</v>
      </c>
      <c r="K90" s="105"/>
      <c r="L90" s="106"/>
      <c r="M90" s="107"/>
      <c r="N90" s="35">
        <v>8</v>
      </c>
      <c r="O90" s="33" t="s">
        <v>11</v>
      </c>
      <c r="P90" s="57">
        <v>1</v>
      </c>
      <c r="Q90" s="36">
        <f>S90*3+U90</f>
        <v>3</v>
      </c>
      <c r="R90" s="36">
        <f>(E90+H90+N90)-(G90+J90+P90)</f>
        <v>-11</v>
      </c>
      <c r="S90" s="57">
        <f>COUNTIF(V90:X90,"A")</f>
        <v>1</v>
      </c>
      <c r="T90" s="57">
        <f>COUNTIF(V90:X90,"C")</f>
        <v>2</v>
      </c>
      <c r="U90" s="57">
        <f>COUNTIF(V90:X90,"B")</f>
        <v>0</v>
      </c>
      <c r="V90" s="36" t="str">
        <f>IF(E90="","",IF(E90&gt;G90,"A",IF(E90=G90,"B","C")))</f>
        <v>C</v>
      </c>
      <c r="W90" s="36" t="str">
        <f>IF(H90="","",IF(H90&gt;J90,"A",IF(H90=J90,"B","C")))</f>
        <v>C</v>
      </c>
      <c r="X90" s="37" t="str">
        <f>IF(N90="","",IF(N90&gt;P90,"A",IF(N90=P90,"B","C")))</f>
        <v>A</v>
      </c>
      <c r="Y90" s="38">
        <v>4</v>
      </c>
    </row>
    <row r="91" spans="2:25" ht="15" customHeight="1" thickBot="1" x14ac:dyDescent="0.2">
      <c r="B91" s="15">
        <v>4</v>
      </c>
      <c r="C91" s="116" t="s">
        <v>167</v>
      </c>
      <c r="D91" s="117"/>
      <c r="E91" s="40">
        <v>0</v>
      </c>
      <c r="F91" s="41" t="s">
        <v>11</v>
      </c>
      <c r="G91" s="42">
        <v>10</v>
      </c>
      <c r="H91" s="43">
        <v>12</v>
      </c>
      <c r="I91" s="41" t="s">
        <v>11</v>
      </c>
      <c r="J91" s="42">
        <v>4</v>
      </c>
      <c r="K91" s="43">
        <v>1</v>
      </c>
      <c r="L91" s="41" t="s">
        <v>11</v>
      </c>
      <c r="M91" s="42">
        <v>8</v>
      </c>
      <c r="N91" s="102"/>
      <c r="O91" s="103"/>
      <c r="P91" s="104"/>
      <c r="Q91" s="44">
        <f>S91*3+U91</f>
        <v>3</v>
      </c>
      <c r="R91" s="44">
        <f>(E91+H91+K91)-(G91+J91+M91)</f>
        <v>-9</v>
      </c>
      <c r="S91" s="56">
        <f>COUNTIF(V91:X91,"A")</f>
        <v>1</v>
      </c>
      <c r="T91" s="56">
        <f>COUNTIF(V91:X91,"C")</f>
        <v>2</v>
      </c>
      <c r="U91" s="56">
        <f>COUNTIF(V91:X91,"B")</f>
        <v>0</v>
      </c>
      <c r="V91" s="44" t="str">
        <f>IF(E91="","",IF(E91&gt;G91,"A",IF(E91=G91,"B","C")))</f>
        <v>C</v>
      </c>
      <c r="W91" s="44" t="str">
        <f>IF(H91="","",IF(H91&gt;J91,"A",IF(H91=J91,"B","C")))</f>
        <v>A</v>
      </c>
      <c r="X91" s="45" t="str">
        <f>IF(K91="","",IF(K91&gt;M91,"A",IF(K91=M91,"B","C")))</f>
        <v>C</v>
      </c>
      <c r="Y91" s="46">
        <v>2</v>
      </c>
    </row>
    <row r="92" spans="2:25" ht="15" customHeight="1" x14ac:dyDescent="0.15">
      <c r="B92" s="15"/>
      <c r="C92" s="7"/>
      <c r="D92" s="55"/>
      <c r="W92" s="15"/>
      <c r="X92" s="17"/>
      <c r="Y92" s="17"/>
    </row>
    <row r="93" spans="2:25" ht="15" customHeight="1" thickBot="1" x14ac:dyDescent="0.2">
      <c r="B93" s="15"/>
      <c r="W93" s="15"/>
      <c r="X93" s="17"/>
      <c r="Y93" s="17"/>
    </row>
    <row r="94" spans="2:25" ht="15" customHeight="1" thickBot="1" x14ac:dyDescent="0.2">
      <c r="B94" s="15"/>
      <c r="C94" s="6" t="s">
        <v>25</v>
      </c>
      <c r="D94" s="9" t="s">
        <v>168</v>
      </c>
      <c r="E94" s="99" t="str">
        <f>C95</f>
        <v>横浜創学館</v>
      </c>
      <c r="F94" s="100"/>
      <c r="G94" s="101"/>
      <c r="H94" s="99" t="str">
        <f>C96</f>
        <v>松　　陽</v>
      </c>
      <c r="I94" s="100"/>
      <c r="J94" s="101"/>
      <c r="K94" s="99" t="str">
        <f>C97</f>
        <v>瀬　　谷</v>
      </c>
      <c r="L94" s="100"/>
      <c r="M94" s="101"/>
      <c r="N94" s="99" t="str">
        <f>C98</f>
        <v>横浜南陵</v>
      </c>
      <c r="O94" s="100"/>
      <c r="P94" s="101"/>
      <c r="Q94" s="20" t="s">
        <v>0</v>
      </c>
      <c r="R94" s="20" t="s">
        <v>2</v>
      </c>
      <c r="S94" s="21" t="s">
        <v>3</v>
      </c>
      <c r="T94" s="21" t="s">
        <v>4</v>
      </c>
      <c r="U94" s="21" t="s">
        <v>5</v>
      </c>
      <c r="V94" s="21"/>
      <c r="W94" s="21"/>
      <c r="X94" s="22"/>
      <c r="Y94" s="23" t="s">
        <v>1</v>
      </c>
    </row>
    <row r="95" spans="2:25" ht="15" customHeight="1" thickTop="1" x14ac:dyDescent="0.15">
      <c r="B95" s="15">
        <v>1</v>
      </c>
      <c r="C95" s="112" t="s">
        <v>169</v>
      </c>
      <c r="D95" s="113"/>
      <c r="E95" s="96"/>
      <c r="F95" s="97"/>
      <c r="G95" s="98"/>
      <c r="H95" s="25">
        <v>10</v>
      </c>
      <c r="I95" s="26" t="s">
        <v>11</v>
      </c>
      <c r="J95" s="27">
        <v>0</v>
      </c>
      <c r="K95" s="25">
        <v>7</v>
      </c>
      <c r="L95" s="26" t="s">
        <v>11</v>
      </c>
      <c r="M95" s="27">
        <v>0</v>
      </c>
      <c r="N95" s="25">
        <v>12</v>
      </c>
      <c r="O95" s="26" t="s">
        <v>11</v>
      </c>
      <c r="P95" s="28">
        <v>3</v>
      </c>
      <c r="Q95" s="29">
        <f>S95*3+U95</f>
        <v>9</v>
      </c>
      <c r="R95" s="29">
        <f>(H95+K95+N95)-(J95+M95+P95)</f>
        <v>26</v>
      </c>
      <c r="S95" s="28">
        <f>COUNTIF(V95:X95,"A")</f>
        <v>3</v>
      </c>
      <c r="T95" s="28">
        <f>COUNTIF(V95:X95,"C")</f>
        <v>0</v>
      </c>
      <c r="U95" s="28">
        <f>COUNTIF(V95:X95,"B")</f>
        <v>0</v>
      </c>
      <c r="V95" s="29" t="str">
        <f>IF(H95="","",IF(H95&gt;J95,"A",IF(H95=J95,"B","C")))</f>
        <v>A</v>
      </c>
      <c r="W95" s="29" t="str">
        <f>IF(K95="","",IF(K95&gt;M95,"A",IF(K95=M95,"B","C")))</f>
        <v>A</v>
      </c>
      <c r="X95" s="30" t="str">
        <f>IF(N95="","",IF(N95&gt;P95,"A",IF(N95=P95,"B","C")))</f>
        <v>A</v>
      </c>
      <c r="Y95" s="31">
        <v>1</v>
      </c>
    </row>
    <row r="96" spans="2:25" ht="15" customHeight="1" x14ac:dyDescent="0.15">
      <c r="B96" s="15">
        <v>2</v>
      </c>
      <c r="C96" s="112" t="s">
        <v>171</v>
      </c>
      <c r="D96" s="113"/>
      <c r="E96" s="32">
        <v>0</v>
      </c>
      <c r="F96" s="33" t="s">
        <v>11</v>
      </c>
      <c r="G96" s="34">
        <v>10</v>
      </c>
      <c r="H96" s="105"/>
      <c r="I96" s="106"/>
      <c r="J96" s="107"/>
      <c r="K96" s="35">
        <v>3</v>
      </c>
      <c r="L96" s="33" t="s">
        <v>11</v>
      </c>
      <c r="M96" s="34">
        <v>1</v>
      </c>
      <c r="N96" s="35">
        <v>10</v>
      </c>
      <c r="O96" s="33" t="s">
        <v>11</v>
      </c>
      <c r="P96" s="57">
        <v>3</v>
      </c>
      <c r="Q96" s="36">
        <f>S96*3+U96</f>
        <v>6</v>
      </c>
      <c r="R96" s="36">
        <f>(E96+K96+N96)-(G96+M96+P96)</f>
        <v>-1</v>
      </c>
      <c r="S96" s="57">
        <f>COUNTIF(V96:X96,"A")</f>
        <v>2</v>
      </c>
      <c r="T96" s="57">
        <f>COUNTIF(V96:X96,"C")</f>
        <v>1</v>
      </c>
      <c r="U96" s="57">
        <f>COUNTIF(V96:X96,"B")</f>
        <v>0</v>
      </c>
      <c r="V96" s="36" t="str">
        <f>IF(E96="","",IF(E96&gt;G96,"A",IF(E96=G96,"B","C")))</f>
        <v>C</v>
      </c>
      <c r="W96" s="36" t="str">
        <f>IF(K96="","",IF(K96&gt;M96,"A",IF(K96=M96,"B","C")))</f>
        <v>A</v>
      </c>
      <c r="X96" s="37" t="str">
        <f>IF(N96="","",IF(N96&gt;P96,"A",IF(N96=P96,"B","C")))</f>
        <v>A</v>
      </c>
      <c r="Y96" s="38">
        <v>2</v>
      </c>
    </row>
    <row r="97" spans="2:25" ht="15" customHeight="1" x14ac:dyDescent="0.15">
      <c r="B97" s="15">
        <v>3</v>
      </c>
      <c r="C97" s="94" t="s">
        <v>172</v>
      </c>
      <c r="D97" s="95"/>
      <c r="E97" s="32">
        <v>0</v>
      </c>
      <c r="F97" s="33" t="s">
        <v>11</v>
      </c>
      <c r="G97" s="34">
        <v>7</v>
      </c>
      <c r="H97" s="35">
        <v>1</v>
      </c>
      <c r="I97" s="33" t="s">
        <v>11</v>
      </c>
      <c r="J97" s="34">
        <v>3</v>
      </c>
      <c r="K97" s="105"/>
      <c r="L97" s="106"/>
      <c r="M97" s="107"/>
      <c r="N97" s="35">
        <v>11</v>
      </c>
      <c r="O97" s="33" t="s">
        <v>11</v>
      </c>
      <c r="P97" s="57">
        <v>2</v>
      </c>
      <c r="Q97" s="36">
        <f>S97*3+U97</f>
        <v>3</v>
      </c>
      <c r="R97" s="36">
        <f>(E97+H97+N97)-(G97+J97+P97)</f>
        <v>0</v>
      </c>
      <c r="S97" s="57">
        <f>COUNTIF(V97:X97,"A")</f>
        <v>1</v>
      </c>
      <c r="T97" s="57">
        <f>COUNTIF(V97:X97,"C")</f>
        <v>2</v>
      </c>
      <c r="U97" s="57">
        <f>COUNTIF(V97:X97,"B")</f>
        <v>0</v>
      </c>
      <c r="V97" s="36" t="str">
        <f>IF(E97="","",IF(E97&gt;G97,"A",IF(E97=G97,"B","C")))</f>
        <v>C</v>
      </c>
      <c r="W97" s="36" t="str">
        <f>IF(H97="","",IF(H97&gt;J97,"A",IF(H97=J97,"B","C")))</f>
        <v>C</v>
      </c>
      <c r="X97" s="37" t="str">
        <f>IF(N97="","",IF(N97&gt;P97,"A",IF(N97=P97,"B","C")))</f>
        <v>A</v>
      </c>
      <c r="Y97" s="38">
        <v>3</v>
      </c>
    </row>
    <row r="98" spans="2:25" ht="15" customHeight="1" thickBot="1" x14ac:dyDescent="0.2">
      <c r="B98" s="15">
        <v>4</v>
      </c>
      <c r="C98" s="110" t="s">
        <v>170</v>
      </c>
      <c r="D98" s="111"/>
      <c r="E98" s="40">
        <v>3</v>
      </c>
      <c r="F98" s="41" t="s">
        <v>11</v>
      </c>
      <c r="G98" s="42">
        <v>12</v>
      </c>
      <c r="H98" s="43">
        <v>3</v>
      </c>
      <c r="I98" s="41" t="s">
        <v>11</v>
      </c>
      <c r="J98" s="42">
        <v>10</v>
      </c>
      <c r="K98" s="43">
        <v>2</v>
      </c>
      <c r="L98" s="41" t="s">
        <v>11</v>
      </c>
      <c r="M98" s="42">
        <v>11</v>
      </c>
      <c r="N98" s="102"/>
      <c r="O98" s="103"/>
      <c r="P98" s="104"/>
      <c r="Q98" s="44">
        <f>S98*3+U98</f>
        <v>0</v>
      </c>
      <c r="R98" s="44">
        <f>(E98+H98+K98)-(G98+J98+M98)</f>
        <v>-25</v>
      </c>
      <c r="S98" s="56">
        <f>COUNTIF(V98:X98,"A")</f>
        <v>0</v>
      </c>
      <c r="T98" s="56">
        <f>COUNTIF(V98:X98,"C")</f>
        <v>3</v>
      </c>
      <c r="U98" s="56">
        <f>COUNTIF(V98:X98,"B")</f>
        <v>0</v>
      </c>
      <c r="V98" s="44" t="str">
        <f>IF(E98="","",IF(E98&gt;G98,"A",IF(E98=G98,"B","C")))</f>
        <v>C</v>
      </c>
      <c r="W98" s="44" t="str">
        <f>IF(H98="","",IF(H98&gt;J98,"A",IF(H98=J98,"B","C")))</f>
        <v>C</v>
      </c>
      <c r="X98" s="45" t="str">
        <f>IF(K98="","",IF(K98&gt;M98,"A",IF(K98=M98,"B","C")))</f>
        <v>C</v>
      </c>
      <c r="Y98" s="46">
        <v>4</v>
      </c>
    </row>
    <row r="99" spans="2:25" ht="15" customHeight="1" x14ac:dyDescent="0.15">
      <c r="B99" s="15"/>
      <c r="C99" s="7"/>
      <c r="D99" s="7"/>
      <c r="W99" s="15"/>
      <c r="X99" s="17"/>
      <c r="Y99" s="17"/>
    </row>
    <row r="100" spans="2:25" ht="15" customHeight="1" thickBot="1" x14ac:dyDescent="0.2">
      <c r="B100" s="15"/>
      <c r="W100" s="15"/>
      <c r="X100" s="17"/>
      <c r="Y100" s="17"/>
    </row>
    <row r="101" spans="2:25" ht="15" customHeight="1" thickBot="1" x14ac:dyDescent="0.2">
      <c r="B101" s="15"/>
      <c r="C101" s="6" t="s">
        <v>26</v>
      </c>
      <c r="D101" s="9" t="s">
        <v>173</v>
      </c>
      <c r="E101" s="99" t="str">
        <f>C102</f>
        <v>日　　大</v>
      </c>
      <c r="F101" s="100"/>
      <c r="G101" s="101"/>
      <c r="H101" s="99" t="str">
        <f>C103</f>
        <v>サレジオ学院</v>
      </c>
      <c r="I101" s="100"/>
      <c r="J101" s="101"/>
      <c r="K101" s="99" t="str">
        <f>C104</f>
        <v>旭</v>
      </c>
      <c r="L101" s="100"/>
      <c r="M101" s="101"/>
      <c r="N101" s="99" t="str">
        <f>C105</f>
        <v>磯 子 工</v>
      </c>
      <c r="O101" s="100"/>
      <c r="P101" s="101"/>
      <c r="Q101" s="20" t="s">
        <v>0</v>
      </c>
      <c r="R101" s="20" t="s">
        <v>2</v>
      </c>
      <c r="S101" s="21" t="s">
        <v>3</v>
      </c>
      <c r="T101" s="21" t="s">
        <v>4</v>
      </c>
      <c r="U101" s="21" t="s">
        <v>5</v>
      </c>
      <c r="V101" s="21"/>
      <c r="W101" s="21"/>
      <c r="X101" s="22"/>
      <c r="Y101" s="23" t="s">
        <v>1</v>
      </c>
    </row>
    <row r="102" spans="2:25" ht="15" customHeight="1" thickTop="1" x14ac:dyDescent="0.15">
      <c r="B102" s="15">
        <v>1</v>
      </c>
      <c r="C102" s="112" t="s">
        <v>176</v>
      </c>
      <c r="D102" s="113"/>
      <c r="E102" s="96"/>
      <c r="F102" s="97"/>
      <c r="G102" s="98"/>
      <c r="H102" s="25">
        <v>10</v>
      </c>
      <c r="I102" s="26" t="s">
        <v>11</v>
      </c>
      <c r="J102" s="27">
        <v>0</v>
      </c>
      <c r="K102" s="25">
        <v>7</v>
      </c>
      <c r="L102" s="26" t="s">
        <v>11</v>
      </c>
      <c r="M102" s="27">
        <v>0</v>
      </c>
      <c r="N102" s="25">
        <v>10</v>
      </c>
      <c r="O102" s="26" t="s">
        <v>11</v>
      </c>
      <c r="P102" s="28">
        <v>3</v>
      </c>
      <c r="Q102" s="29">
        <f>S102*3+U102</f>
        <v>9</v>
      </c>
      <c r="R102" s="29">
        <f>(H102+K102+N102)-(J102+M102+P102)</f>
        <v>24</v>
      </c>
      <c r="S102" s="28">
        <f>COUNTIF(V102:X102,"A")</f>
        <v>3</v>
      </c>
      <c r="T102" s="28">
        <f>COUNTIF(V102:X102,"C")</f>
        <v>0</v>
      </c>
      <c r="U102" s="28">
        <f>COUNTIF(V102:X102,"B")</f>
        <v>0</v>
      </c>
      <c r="V102" s="29" t="str">
        <f>IF(H102="","",IF(H102&gt;J102,"A",IF(H102=J102,"B","C")))</f>
        <v>A</v>
      </c>
      <c r="W102" s="29" t="str">
        <f>IF(K102="","",IF(K102&gt;M102,"A",IF(K102=M102,"B","C")))</f>
        <v>A</v>
      </c>
      <c r="X102" s="30" t="str">
        <f>IF(N102="","",IF(N102&gt;P102,"A",IF(N102=P102,"B","C")))</f>
        <v>A</v>
      </c>
      <c r="Y102" s="31">
        <v>1</v>
      </c>
    </row>
    <row r="103" spans="2:25" ht="15" customHeight="1" x14ac:dyDescent="0.15">
      <c r="B103" s="15">
        <v>2</v>
      </c>
      <c r="C103" s="94" t="s">
        <v>174</v>
      </c>
      <c r="D103" s="95"/>
      <c r="E103" s="32">
        <v>0</v>
      </c>
      <c r="F103" s="33" t="s">
        <v>11</v>
      </c>
      <c r="G103" s="34">
        <v>10</v>
      </c>
      <c r="H103" s="105"/>
      <c r="I103" s="106"/>
      <c r="J103" s="107"/>
      <c r="K103" s="35">
        <v>14</v>
      </c>
      <c r="L103" s="33" t="s">
        <v>11</v>
      </c>
      <c r="M103" s="34">
        <v>18</v>
      </c>
      <c r="N103" s="35">
        <v>1</v>
      </c>
      <c r="O103" s="33" t="s">
        <v>11</v>
      </c>
      <c r="P103" s="57">
        <v>11</v>
      </c>
      <c r="Q103" s="36">
        <f>S103*3+U103</f>
        <v>0</v>
      </c>
      <c r="R103" s="36">
        <f>(E103+K103+N103)-(G103+M103+P103)</f>
        <v>-24</v>
      </c>
      <c r="S103" s="57">
        <f>COUNTIF(V103:X103,"A")</f>
        <v>0</v>
      </c>
      <c r="T103" s="57">
        <f>COUNTIF(V103:X103,"C")</f>
        <v>3</v>
      </c>
      <c r="U103" s="57">
        <f>COUNTIF(V103:X103,"B")</f>
        <v>0</v>
      </c>
      <c r="V103" s="36" t="str">
        <f>IF(E103="","",IF(E103&gt;G103,"A",IF(E103=G103,"B","C")))</f>
        <v>C</v>
      </c>
      <c r="W103" s="36" t="str">
        <f>IF(K103="","",IF(K103&gt;M103,"A",IF(K103=M103,"B","C")))</f>
        <v>C</v>
      </c>
      <c r="X103" s="37" t="str">
        <f>IF(N103="","",IF(N103&gt;P103,"A",IF(N103=P103,"B","C")))</f>
        <v>C</v>
      </c>
      <c r="Y103" s="38">
        <v>4</v>
      </c>
    </row>
    <row r="104" spans="2:25" ht="15" customHeight="1" x14ac:dyDescent="0.15">
      <c r="B104" s="15">
        <v>3</v>
      </c>
      <c r="C104" s="94" t="s">
        <v>175</v>
      </c>
      <c r="D104" s="95"/>
      <c r="E104" s="32">
        <v>0</v>
      </c>
      <c r="F104" s="33" t="s">
        <v>11</v>
      </c>
      <c r="G104" s="34">
        <v>7</v>
      </c>
      <c r="H104" s="35">
        <v>18</v>
      </c>
      <c r="I104" s="33" t="s">
        <v>11</v>
      </c>
      <c r="J104" s="34">
        <v>14</v>
      </c>
      <c r="K104" s="105"/>
      <c r="L104" s="106"/>
      <c r="M104" s="107"/>
      <c r="N104" s="35">
        <v>0</v>
      </c>
      <c r="O104" s="33" t="s">
        <v>11</v>
      </c>
      <c r="P104" s="57">
        <v>7</v>
      </c>
      <c r="Q104" s="36">
        <f>S104*3+U104</f>
        <v>3</v>
      </c>
      <c r="R104" s="36">
        <f>(E104+H104+N104)-(G104+J104+P104)</f>
        <v>-10</v>
      </c>
      <c r="S104" s="57">
        <f>COUNTIF(V104:X104,"A")</f>
        <v>1</v>
      </c>
      <c r="T104" s="57">
        <f>COUNTIF(V104:X104,"C")</f>
        <v>2</v>
      </c>
      <c r="U104" s="57">
        <f>COUNTIF(V104:X104,"B")</f>
        <v>0</v>
      </c>
      <c r="V104" s="36" t="str">
        <f>IF(E104="","",IF(E104&gt;G104,"A",IF(E104=G104,"B","C")))</f>
        <v>C</v>
      </c>
      <c r="W104" s="36" t="str">
        <f>IF(H104="","",IF(H104&gt;J104,"A",IF(H104=J104,"B","C")))</f>
        <v>A</v>
      </c>
      <c r="X104" s="37" t="str">
        <f>IF(N104="","",IF(N104&gt;P104,"A",IF(N104=P104,"B","C")))</f>
        <v>C</v>
      </c>
      <c r="Y104" s="38">
        <v>3</v>
      </c>
    </row>
    <row r="105" spans="2:25" ht="15" customHeight="1" thickBot="1" x14ac:dyDescent="0.2">
      <c r="B105" s="15">
        <v>4</v>
      </c>
      <c r="C105" s="116" t="s">
        <v>177</v>
      </c>
      <c r="D105" s="117"/>
      <c r="E105" s="40">
        <v>3</v>
      </c>
      <c r="F105" s="41" t="s">
        <v>11</v>
      </c>
      <c r="G105" s="42">
        <v>10</v>
      </c>
      <c r="H105" s="43">
        <v>11</v>
      </c>
      <c r="I105" s="41" t="s">
        <v>11</v>
      </c>
      <c r="J105" s="42">
        <v>1</v>
      </c>
      <c r="K105" s="43">
        <v>7</v>
      </c>
      <c r="L105" s="41" t="s">
        <v>11</v>
      </c>
      <c r="M105" s="42">
        <v>0</v>
      </c>
      <c r="N105" s="102"/>
      <c r="O105" s="103"/>
      <c r="P105" s="104"/>
      <c r="Q105" s="44">
        <f>S105*3+U105</f>
        <v>6</v>
      </c>
      <c r="R105" s="44">
        <f>(E105+H105+K105)-(G105+J105+M105)</f>
        <v>10</v>
      </c>
      <c r="S105" s="56">
        <f>COUNTIF(V105:X105,"A")</f>
        <v>2</v>
      </c>
      <c r="T105" s="56">
        <f>COUNTIF(V105:X105,"C")</f>
        <v>1</v>
      </c>
      <c r="U105" s="56">
        <f>COUNTIF(V105:X105,"B")</f>
        <v>0</v>
      </c>
      <c r="V105" s="44" t="str">
        <f>IF(E105="","",IF(E105&gt;G105,"A",IF(E105=G105,"B","C")))</f>
        <v>C</v>
      </c>
      <c r="W105" s="44" t="str">
        <f>IF(H105="","",IF(H105&gt;J105,"A",IF(H105=J105,"B","C")))</f>
        <v>A</v>
      </c>
      <c r="X105" s="45" t="str">
        <f>IF(K105="","",IF(K105&gt;M105,"A",IF(K105=M105,"B","C")))</f>
        <v>A</v>
      </c>
      <c r="Y105" s="46">
        <v>2</v>
      </c>
    </row>
    <row r="106" spans="2:25" ht="15" customHeight="1" x14ac:dyDescent="0.15">
      <c r="C106" s="7"/>
      <c r="D106" s="7"/>
    </row>
    <row r="107" spans="2:25" ht="15" customHeight="1" thickBot="1" x14ac:dyDescent="0.2"/>
    <row r="108" spans="2:25" ht="15" customHeight="1" thickBot="1" x14ac:dyDescent="0.2">
      <c r="B108" s="15"/>
      <c r="C108" s="6" t="s">
        <v>27</v>
      </c>
      <c r="D108" s="9" t="s">
        <v>178</v>
      </c>
      <c r="E108" s="99" t="str">
        <f>C109</f>
        <v>横浜清陵</v>
      </c>
      <c r="F108" s="100"/>
      <c r="G108" s="101"/>
      <c r="H108" s="99" t="str">
        <f>C110</f>
        <v>鶴見大附</v>
      </c>
      <c r="I108" s="100"/>
      <c r="J108" s="101"/>
      <c r="K108" s="99" t="str">
        <f>C111</f>
        <v>横浜立野</v>
      </c>
      <c r="L108" s="100"/>
      <c r="M108" s="101"/>
      <c r="N108" s="99" t="str">
        <f>C112</f>
        <v>関東六浦</v>
      </c>
      <c r="O108" s="100"/>
      <c r="P108" s="101"/>
      <c r="Q108" s="20" t="s">
        <v>0</v>
      </c>
      <c r="R108" s="20" t="s">
        <v>2</v>
      </c>
      <c r="S108" s="21" t="s">
        <v>3</v>
      </c>
      <c r="T108" s="21" t="s">
        <v>4</v>
      </c>
      <c r="U108" s="21" t="s">
        <v>5</v>
      </c>
      <c r="V108" s="21"/>
      <c r="W108" s="21"/>
      <c r="X108" s="22"/>
      <c r="Y108" s="23" t="s">
        <v>1</v>
      </c>
    </row>
    <row r="109" spans="2:25" ht="15" customHeight="1" thickTop="1" x14ac:dyDescent="0.15">
      <c r="B109" s="15">
        <v>1</v>
      </c>
      <c r="C109" s="112" t="s">
        <v>179</v>
      </c>
      <c r="D109" s="113"/>
      <c r="E109" s="96"/>
      <c r="F109" s="97"/>
      <c r="G109" s="98"/>
      <c r="H109" s="25">
        <v>7</v>
      </c>
      <c r="I109" s="26" t="s">
        <v>11</v>
      </c>
      <c r="J109" s="27">
        <v>0</v>
      </c>
      <c r="K109" s="25">
        <v>12</v>
      </c>
      <c r="L109" s="26" t="s">
        <v>11</v>
      </c>
      <c r="M109" s="27">
        <v>0</v>
      </c>
      <c r="N109" s="25">
        <v>11</v>
      </c>
      <c r="O109" s="26" t="s">
        <v>11</v>
      </c>
      <c r="P109" s="28">
        <v>1</v>
      </c>
      <c r="Q109" s="29">
        <f>S109*3+U109</f>
        <v>9</v>
      </c>
      <c r="R109" s="29">
        <f>(H109+K109+N109)-(J109+M109+P109)</f>
        <v>29</v>
      </c>
      <c r="S109" s="28">
        <f>COUNTIF(V109:X109,"A")</f>
        <v>3</v>
      </c>
      <c r="T109" s="28">
        <f>COUNTIF(V109:X109,"C")</f>
        <v>0</v>
      </c>
      <c r="U109" s="28">
        <f>COUNTIF(V109:X109,"B")</f>
        <v>0</v>
      </c>
      <c r="V109" s="29" t="str">
        <f>IF(H109="","",IF(H109&gt;J109,"A",IF(H109=J109,"B","C")))</f>
        <v>A</v>
      </c>
      <c r="W109" s="29" t="str">
        <f>IF(K109="","",IF(K109&gt;M109,"A",IF(K109=M109,"B","C")))</f>
        <v>A</v>
      </c>
      <c r="X109" s="30" t="str">
        <f>IF(N109="","",IF(N109&gt;P109,"A",IF(N109=P109,"B","C")))</f>
        <v>A</v>
      </c>
      <c r="Y109" s="31">
        <v>1</v>
      </c>
    </row>
    <row r="110" spans="2:25" ht="15" customHeight="1" x14ac:dyDescent="0.15">
      <c r="B110" s="15">
        <v>2</v>
      </c>
      <c r="C110" s="112" t="s">
        <v>180</v>
      </c>
      <c r="D110" s="113"/>
      <c r="E110" s="32">
        <v>0</v>
      </c>
      <c r="F110" s="33" t="s">
        <v>11</v>
      </c>
      <c r="G110" s="34">
        <v>7</v>
      </c>
      <c r="H110" s="105"/>
      <c r="I110" s="106"/>
      <c r="J110" s="107"/>
      <c r="K110" s="35">
        <v>3</v>
      </c>
      <c r="L110" s="33" t="s">
        <v>11</v>
      </c>
      <c r="M110" s="34">
        <v>2</v>
      </c>
      <c r="N110" s="35">
        <v>12</v>
      </c>
      <c r="O110" s="33" t="s">
        <v>11</v>
      </c>
      <c r="P110" s="57">
        <v>10</v>
      </c>
      <c r="Q110" s="36">
        <f>S110*3+U110</f>
        <v>6</v>
      </c>
      <c r="R110" s="36">
        <f>(E110+K110+N110)-(G110+M110+P110)</f>
        <v>-4</v>
      </c>
      <c r="S110" s="57">
        <f>COUNTIF(V110:X110,"A")</f>
        <v>2</v>
      </c>
      <c r="T110" s="57">
        <f>COUNTIF(V110:X110,"C")</f>
        <v>1</v>
      </c>
      <c r="U110" s="57">
        <f>COUNTIF(V110:X110,"B")</f>
        <v>0</v>
      </c>
      <c r="V110" s="36" t="str">
        <f>IF(E110="","",IF(E110&gt;G110,"A",IF(E110=G110,"B","C")))</f>
        <v>C</v>
      </c>
      <c r="W110" s="36" t="str">
        <f>IF(K110="","",IF(K110&gt;M110,"A",IF(K110=M110,"B","C")))</f>
        <v>A</v>
      </c>
      <c r="X110" s="37" t="str">
        <f>IF(N110="","",IF(N110&gt;P110,"A",IF(N110=P110,"B","C")))</f>
        <v>A</v>
      </c>
      <c r="Y110" s="38">
        <v>2</v>
      </c>
    </row>
    <row r="111" spans="2:25" ht="15" customHeight="1" x14ac:dyDescent="0.15">
      <c r="B111" s="15">
        <v>3</v>
      </c>
      <c r="C111" s="94" t="s">
        <v>181</v>
      </c>
      <c r="D111" s="95"/>
      <c r="E111" s="32">
        <v>0</v>
      </c>
      <c r="F111" s="33" t="s">
        <v>11</v>
      </c>
      <c r="G111" s="34">
        <v>12</v>
      </c>
      <c r="H111" s="35">
        <v>2</v>
      </c>
      <c r="I111" s="33" t="s">
        <v>11</v>
      </c>
      <c r="J111" s="34">
        <v>3</v>
      </c>
      <c r="K111" s="105"/>
      <c r="L111" s="106"/>
      <c r="M111" s="107"/>
      <c r="N111" s="35">
        <v>7</v>
      </c>
      <c r="O111" s="33" t="s">
        <v>11</v>
      </c>
      <c r="P111" s="57">
        <v>8</v>
      </c>
      <c r="Q111" s="36">
        <f>S111*3+U111</f>
        <v>0</v>
      </c>
      <c r="R111" s="36">
        <f>(E111+H111+N111)-(G111+J111+P111)</f>
        <v>-14</v>
      </c>
      <c r="S111" s="57">
        <f>COUNTIF(V111:X111,"A")</f>
        <v>0</v>
      </c>
      <c r="T111" s="57">
        <f>COUNTIF(V111:X111,"C")</f>
        <v>3</v>
      </c>
      <c r="U111" s="57">
        <f>COUNTIF(V111:X111,"B")</f>
        <v>0</v>
      </c>
      <c r="V111" s="36" t="str">
        <f>IF(E111="","",IF(E111&gt;G111,"A",IF(E111=G111,"B","C")))</f>
        <v>C</v>
      </c>
      <c r="W111" s="36" t="str">
        <f>IF(H111="","",IF(H111&gt;J111,"A",IF(H111=J111,"B","C")))</f>
        <v>C</v>
      </c>
      <c r="X111" s="37" t="str">
        <f>IF(N111="","",IF(N111&gt;P111,"A",IF(N111=P111,"B","C")))</f>
        <v>C</v>
      </c>
      <c r="Y111" s="38">
        <v>4</v>
      </c>
    </row>
    <row r="112" spans="2:25" ht="15" customHeight="1" thickBot="1" x14ac:dyDescent="0.2">
      <c r="B112" s="15">
        <v>4</v>
      </c>
      <c r="C112" s="110" t="s">
        <v>182</v>
      </c>
      <c r="D112" s="111"/>
      <c r="E112" s="40">
        <v>1</v>
      </c>
      <c r="F112" s="41" t="s">
        <v>11</v>
      </c>
      <c r="G112" s="42">
        <v>11</v>
      </c>
      <c r="H112" s="43">
        <v>10</v>
      </c>
      <c r="I112" s="41" t="s">
        <v>11</v>
      </c>
      <c r="J112" s="42">
        <v>12</v>
      </c>
      <c r="K112" s="43">
        <v>8</v>
      </c>
      <c r="L112" s="41" t="s">
        <v>11</v>
      </c>
      <c r="M112" s="42">
        <v>7</v>
      </c>
      <c r="N112" s="102"/>
      <c r="O112" s="103"/>
      <c r="P112" s="104"/>
      <c r="Q112" s="44">
        <f>S112*3+U112</f>
        <v>3</v>
      </c>
      <c r="R112" s="44">
        <f>(E112+H112+K112)-(G112+J112+M112)</f>
        <v>-11</v>
      </c>
      <c r="S112" s="56">
        <f>COUNTIF(V112:X112,"A")</f>
        <v>1</v>
      </c>
      <c r="T112" s="56">
        <f>COUNTIF(V112:X112,"C")</f>
        <v>2</v>
      </c>
      <c r="U112" s="56">
        <f>COUNTIF(V112:X112,"B")</f>
        <v>0</v>
      </c>
      <c r="V112" s="44" t="str">
        <f>IF(E112="","",IF(E112&gt;G112,"A",IF(E112=G112,"B","C")))</f>
        <v>C</v>
      </c>
      <c r="W112" s="44" t="str">
        <f>IF(H112="","",IF(H112&gt;J112,"A",IF(H112=J112,"B","C")))</f>
        <v>C</v>
      </c>
      <c r="X112" s="45" t="str">
        <f>IF(K112="","",IF(K112&gt;M112,"A",IF(K112=M112,"B","C")))</f>
        <v>A</v>
      </c>
      <c r="Y112" s="46">
        <v>3</v>
      </c>
    </row>
    <row r="113" spans="2:25" ht="15" customHeight="1" x14ac:dyDescent="0.15">
      <c r="B113" s="15"/>
      <c r="C113" s="10"/>
      <c r="D113" s="54"/>
      <c r="E113" s="15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5"/>
      <c r="X113" s="15"/>
      <c r="Y113" s="15"/>
    </row>
    <row r="114" spans="2:25" ht="15" customHeight="1" thickBot="1" x14ac:dyDescent="0.2">
      <c r="B114" s="15"/>
      <c r="C114" s="10"/>
      <c r="D114" s="10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5"/>
      <c r="X114" s="15"/>
      <c r="Y114" s="15"/>
    </row>
    <row r="115" spans="2:25" ht="15" customHeight="1" thickBot="1" x14ac:dyDescent="0.2">
      <c r="B115" s="15"/>
      <c r="C115" s="6" t="s">
        <v>28</v>
      </c>
      <c r="D115" s="9" t="s">
        <v>183</v>
      </c>
      <c r="E115" s="99" t="str">
        <f>C116</f>
        <v>神奈川工</v>
      </c>
      <c r="F115" s="100"/>
      <c r="G115" s="101"/>
      <c r="H115" s="99" t="str">
        <f>C117</f>
        <v>港　　北</v>
      </c>
      <c r="I115" s="100"/>
      <c r="J115" s="101"/>
      <c r="K115" s="99" t="str">
        <f>C118</f>
        <v>光　　陵</v>
      </c>
      <c r="L115" s="100"/>
      <c r="M115" s="101"/>
      <c r="N115" s="99" t="str">
        <f>C119</f>
        <v>横 浜 栄</v>
      </c>
      <c r="O115" s="100"/>
      <c r="P115" s="101"/>
      <c r="Q115" s="20" t="s">
        <v>0</v>
      </c>
      <c r="R115" s="20" t="s">
        <v>2</v>
      </c>
      <c r="S115" s="21" t="s">
        <v>3</v>
      </c>
      <c r="T115" s="21" t="s">
        <v>4</v>
      </c>
      <c r="U115" s="21" t="s">
        <v>5</v>
      </c>
      <c r="V115" s="21"/>
      <c r="W115" s="21"/>
      <c r="X115" s="22"/>
      <c r="Y115" s="23" t="s">
        <v>1</v>
      </c>
    </row>
    <row r="116" spans="2:25" ht="15" customHeight="1" thickTop="1" x14ac:dyDescent="0.15">
      <c r="B116" s="15">
        <v>1</v>
      </c>
      <c r="C116" s="112" t="s">
        <v>184</v>
      </c>
      <c r="D116" s="113"/>
      <c r="E116" s="96"/>
      <c r="F116" s="97"/>
      <c r="G116" s="98"/>
      <c r="H116" s="25">
        <v>26</v>
      </c>
      <c r="I116" s="26" t="s">
        <v>11</v>
      </c>
      <c r="J116" s="27">
        <v>3</v>
      </c>
      <c r="K116" s="25">
        <v>11</v>
      </c>
      <c r="L116" s="26" t="s">
        <v>11</v>
      </c>
      <c r="M116" s="27">
        <v>2</v>
      </c>
      <c r="N116" s="25">
        <v>9</v>
      </c>
      <c r="O116" s="26" t="s">
        <v>11</v>
      </c>
      <c r="P116" s="28">
        <v>2</v>
      </c>
      <c r="Q116" s="29">
        <f>S116*3+U116</f>
        <v>9</v>
      </c>
      <c r="R116" s="29">
        <f>(H116+K116+N116)-(J116+M116+P116)</f>
        <v>39</v>
      </c>
      <c r="S116" s="28">
        <f>COUNTIF(V116:X116,"A")</f>
        <v>3</v>
      </c>
      <c r="T116" s="28">
        <f>COUNTIF(V116:X116,"C")</f>
        <v>0</v>
      </c>
      <c r="U116" s="28">
        <f>COUNTIF(V116:X116,"B")</f>
        <v>0</v>
      </c>
      <c r="V116" s="29" t="str">
        <f>IF(H116="","",IF(H116&gt;J116,"A",IF(H116=J116,"B","C")))</f>
        <v>A</v>
      </c>
      <c r="W116" s="29" t="str">
        <f>IF(K116="","",IF(K116&gt;M116,"A",IF(K116=M116,"B","C")))</f>
        <v>A</v>
      </c>
      <c r="X116" s="30" t="str">
        <f>IF(N116="","",IF(N116&gt;P116,"A",IF(N116=P116,"B","C")))</f>
        <v>A</v>
      </c>
      <c r="Y116" s="31">
        <v>1</v>
      </c>
    </row>
    <row r="117" spans="2:25" ht="15" customHeight="1" x14ac:dyDescent="0.15">
      <c r="B117" s="15">
        <v>2</v>
      </c>
      <c r="C117" s="94" t="s">
        <v>185</v>
      </c>
      <c r="D117" s="95"/>
      <c r="E117" s="32">
        <v>3</v>
      </c>
      <c r="F117" s="33" t="s">
        <v>11</v>
      </c>
      <c r="G117" s="34">
        <v>26</v>
      </c>
      <c r="H117" s="105"/>
      <c r="I117" s="106"/>
      <c r="J117" s="107"/>
      <c r="K117" s="35">
        <v>0</v>
      </c>
      <c r="L117" s="33" t="s">
        <v>11</v>
      </c>
      <c r="M117" s="34">
        <v>10</v>
      </c>
      <c r="N117" s="35">
        <v>0</v>
      </c>
      <c r="O117" s="33" t="s">
        <v>11</v>
      </c>
      <c r="P117" s="57">
        <v>10</v>
      </c>
      <c r="Q117" s="36">
        <f>S117*3+U117</f>
        <v>0</v>
      </c>
      <c r="R117" s="36">
        <f>(E117+K117+N117)-(G117+M117+P117)</f>
        <v>-43</v>
      </c>
      <c r="S117" s="57">
        <f>COUNTIF(V117:X117,"A")</f>
        <v>0</v>
      </c>
      <c r="T117" s="57">
        <f>COUNTIF(V117:X117,"C")</f>
        <v>3</v>
      </c>
      <c r="U117" s="57">
        <f>COUNTIF(V117:X117,"B")</f>
        <v>0</v>
      </c>
      <c r="V117" s="36" t="str">
        <f>IF(E117="","",IF(E117&gt;G117,"A",IF(E117=G117,"B","C")))</f>
        <v>C</v>
      </c>
      <c r="W117" s="36" t="str">
        <f>IF(K117="","",IF(K117&gt;M117,"A",IF(K117=M117,"B","C")))</f>
        <v>C</v>
      </c>
      <c r="X117" s="37" t="str">
        <f>IF(N117="","",IF(N117&gt;P117,"A",IF(N117=P117,"B","C")))</f>
        <v>C</v>
      </c>
      <c r="Y117" s="38">
        <v>4</v>
      </c>
    </row>
    <row r="118" spans="2:25" ht="15" customHeight="1" x14ac:dyDescent="0.15">
      <c r="B118" s="15">
        <v>3</v>
      </c>
      <c r="C118" s="112" t="s">
        <v>186</v>
      </c>
      <c r="D118" s="113"/>
      <c r="E118" s="32">
        <v>2</v>
      </c>
      <c r="F118" s="33" t="s">
        <v>11</v>
      </c>
      <c r="G118" s="34">
        <v>11</v>
      </c>
      <c r="H118" s="35">
        <v>10</v>
      </c>
      <c r="I118" s="33" t="s">
        <v>11</v>
      </c>
      <c r="J118" s="34">
        <v>0</v>
      </c>
      <c r="K118" s="105"/>
      <c r="L118" s="106"/>
      <c r="M118" s="107"/>
      <c r="N118" s="35">
        <v>7</v>
      </c>
      <c r="O118" s="33" t="s">
        <v>11</v>
      </c>
      <c r="P118" s="57">
        <v>0</v>
      </c>
      <c r="Q118" s="36">
        <f>S118*3+U118</f>
        <v>6</v>
      </c>
      <c r="R118" s="36">
        <f>(E118+H118+N118)-(G118+J118+P118)</f>
        <v>8</v>
      </c>
      <c r="S118" s="57">
        <f>COUNTIF(V118:X118,"A")</f>
        <v>2</v>
      </c>
      <c r="T118" s="57">
        <f>COUNTIF(V118:X118,"C")</f>
        <v>1</v>
      </c>
      <c r="U118" s="57">
        <f>COUNTIF(V118:X118,"B")</f>
        <v>0</v>
      </c>
      <c r="V118" s="36" t="str">
        <f>IF(E118="","",IF(E118&gt;G118,"A",IF(E118=G118,"B","C")))</f>
        <v>C</v>
      </c>
      <c r="W118" s="36" t="str">
        <f>IF(H118="","",IF(H118&gt;J118,"A",IF(H118=J118,"B","C")))</f>
        <v>A</v>
      </c>
      <c r="X118" s="37" t="str">
        <f>IF(N118="","",IF(N118&gt;P118,"A",IF(N118=P118,"B","C")))</f>
        <v>A</v>
      </c>
      <c r="Y118" s="38">
        <v>2</v>
      </c>
    </row>
    <row r="119" spans="2:25" ht="15" customHeight="1" thickBot="1" x14ac:dyDescent="0.2">
      <c r="B119" s="15">
        <v>4</v>
      </c>
      <c r="C119" s="110" t="s">
        <v>187</v>
      </c>
      <c r="D119" s="111"/>
      <c r="E119" s="40">
        <v>2</v>
      </c>
      <c r="F119" s="41" t="s">
        <v>11</v>
      </c>
      <c r="G119" s="42">
        <v>9</v>
      </c>
      <c r="H119" s="43">
        <v>10</v>
      </c>
      <c r="I119" s="41" t="s">
        <v>11</v>
      </c>
      <c r="J119" s="42">
        <v>0</v>
      </c>
      <c r="K119" s="43">
        <v>0</v>
      </c>
      <c r="L119" s="41" t="s">
        <v>11</v>
      </c>
      <c r="M119" s="42">
        <v>7</v>
      </c>
      <c r="N119" s="102"/>
      <c r="O119" s="103"/>
      <c r="P119" s="104"/>
      <c r="Q119" s="44">
        <f>S119*3+U119</f>
        <v>3</v>
      </c>
      <c r="R119" s="44">
        <f>(E119+H119+K119)-(G119+J119+M119)</f>
        <v>-4</v>
      </c>
      <c r="S119" s="56">
        <f>COUNTIF(V119:X119,"A")</f>
        <v>1</v>
      </c>
      <c r="T119" s="56">
        <f>COUNTIF(V119:X119,"C")</f>
        <v>2</v>
      </c>
      <c r="U119" s="56">
        <f>COUNTIF(V119:X119,"B")</f>
        <v>0</v>
      </c>
      <c r="V119" s="44" t="str">
        <f>IF(E119="","",IF(E119&gt;G119,"A",IF(E119=G119,"B","C")))</f>
        <v>C</v>
      </c>
      <c r="W119" s="44" t="str">
        <f>IF(H119="","",IF(H119&gt;J119,"A",IF(H119=J119,"B","C")))</f>
        <v>A</v>
      </c>
      <c r="X119" s="45" t="str">
        <f>IF(K119="","",IF(K119&gt;M119,"A",IF(K119=M119,"B","C")))</f>
        <v>C</v>
      </c>
      <c r="Y119" s="46">
        <v>3</v>
      </c>
    </row>
    <row r="120" spans="2:25" ht="15" customHeight="1" x14ac:dyDescent="0.15">
      <c r="B120" s="15"/>
      <c r="C120" s="15"/>
      <c r="D120" s="15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5"/>
      <c r="X120" s="15"/>
      <c r="Y120" s="15"/>
    </row>
    <row r="121" spans="2:25" ht="15" customHeight="1" x14ac:dyDescent="0.15">
      <c r="B121" s="15"/>
      <c r="C121" s="15"/>
      <c r="D121" s="15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5"/>
      <c r="X121" s="15"/>
      <c r="Y121" s="15"/>
    </row>
  </sheetData>
  <mergeCells count="204">
    <mergeCell ref="C119:D119"/>
    <mergeCell ref="N119:P119"/>
    <mergeCell ref="E115:G115"/>
    <mergeCell ref="H115:J115"/>
    <mergeCell ref="K115:M115"/>
    <mergeCell ref="N115:P115"/>
    <mergeCell ref="C116:D116"/>
    <mergeCell ref="E116:G116"/>
    <mergeCell ref="C117:D117"/>
    <mergeCell ref="H117:J117"/>
    <mergeCell ref="C118:D118"/>
    <mergeCell ref="K118:M118"/>
    <mergeCell ref="C111:D111"/>
    <mergeCell ref="C112:D112"/>
    <mergeCell ref="C81:D81"/>
    <mergeCell ref="C82:D82"/>
    <mergeCell ref="C83:D83"/>
    <mergeCell ref="C84:D84"/>
    <mergeCell ref="C88:D88"/>
    <mergeCell ref="C89:D89"/>
    <mergeCell ref="C90:D90"/>
    <mergeCell ref="C91:D91"/>
    <mergeCell ref="C95:D95"/>
    <mergeCell ref="C96:D96"/>
    <mergeCell ref="C97:D97"/>
    <mergeCell ref="C98:D98"/>
    <mergeCell ref="C102:D102"/>
    <mergeCell ref="C103:D103"/>
    <mergeCell ref="C104:D104"/>
    <mergeCell ref="C105:D105"/>
    <mergeCell ref="C109:D109"/>
    <mergeCell ref="C110:D110"/>
    <mergeCell ref="C63:D63"/>
    <mergeCell ref="C67:D67"/>
    <mergeCell ref="C68:D68"/>
    <mergeCell ref="C69:D69"/>
    <mergeCell ref="C70:D70"/>
    <mergeCell ref="C74:D74"/>
    <mergeCell ref="C75:D75"/>
    <mergeCell ref="C76:D76"/>
    <mergeCell ref="C77:D77"/>
    <mergeCell ref="C48:D48"/>
    <mergeCell ref="C49:D49"/>
    <mergeCell ref="C53:D53"/>
    <mergeCell ref="C54:D54"/>
    <mergeCell ref="C55:D55"/>
    <mergeCell ref="C56:D56"/>
    <mergeCell ref="C60:D60"/>
    <mergeCell ref="C61:D61"/>
    <mergeCell ref="C62:D62"/>
    <mergeCell ref="C33:D33"/>
    <mergeCell ref="C34:D34"/>
    <mergeCell ref="C35:D35"/>
    <mergeCell ref="C39:D39"/>
    <mergeCell ref="C40:D40"/>
    <mergeCell ref="C41:D41"/>
    <mergeCell ref="C42:D42"/>
    <mergeCell ref="C46:D46"/>
    <mergeCell ref="C47:D47"/>
    <mergeCell ref="C4:D4"/>
    <mergeCell ref="C5:D5"/>
    <mergeCell ref="C6:D6"/>
    <mergeCell ref="C7:D7"/>
    <mergeCell ref="C11:D11"/>
    <mergeCell ref="C12:D12"/>
    <mergeCell ref="C13:D13"/>
    <mergeCell ref="C14:D14"/>
    <mergeCell ref="C18:D18"/>
    <mergeCell ref="C19:D19"/>
    <mergeCell ref="C20:D20"/>
    <mergeCell ref="C21:D21"/>
    <mergeCell ref="C25:D25"/>
    <mergeCell ref="C26:D26"/>
    <mergeCell ref="C27:D27"/>
    <mergeCell ref="C28:D28"/>
    <mergeCell ref="C32:D32"/>
    <mergeCell ref="K6:M6"/>
    <mergeCell ref="E18:G18"/>
    <mergeCell ref="H19:J19"/>
    <mergeCell ref="K20:M20"/>
    <mergeCell ref="K31:M31"/>
    <mergeCell ref="N7:P7"/>
    <mergeCell ref="E10:G10"/>
    <mergeCell ref="H10:J10"/>
    <mergeCell ref="K10:M10"/>
    <mergeCell ref="N10:P10"/>
    <mergeCell ref="E3:G3"/>
    <mergeCell ref="H3:J3"/>
    <mergeCell ref="K3:M3"/>
    <mergeCell ref="N3:P3"/>
    <mergeCell ref="E4:G4"/>
    <mergeCell ref="H5:J5"/>
    <mergeCell ref="N21:P21"/>
    <mergeCell ref="E24:G24"/>
    <mergeCell ref="H24:J24"/>
    <mergeCell ref="K17:M17"/>
    <mergeCell ref="N17:P17"/>
    <mergeCell ref="E11:G11"/>
    <mergeCell ref="H12:J12"/>
    <mergeCell ref="K13:M13"/>
    <mergeCell ref="N14:P14"/>
    <mergeCell ref="E17:G17"/>
    <mergeCell ref="H17:J17"/>
    <mergeCell ref="N31:P31"/>
    <mergeCell ref="E25:G25"/>
    <mergeCell ref="H26:J26"/>
    <mergeCell ref="K27:M27"/>
    <mergeCell ref="N28:P28"/>
    <mergeCell ref="E31:G31"/>
    <mergeCell ref="H31:J31"/>
    <mergeCell ref="K24:M24"/>
    <mergeCell ref="N24:P24"/>
    <mergeCell ref="E39:G39"/>
    <mergeCell ref="H40:J40"/>
    <mergeCell ref="K41:M41"/>
    <mergeCell ref="N42:P42"/>
    <mergeCell ref="E45:G45"/>
    <mergeCell ref="H45:J45"/>
    <mergeCell ref="K45:M45"/>
    <mergeCell ref="N45:P45"/>
    <mergeCell ref="E32:G32"/>
    <mergeCell ref="H33:J33"/>
    <mergeCell ref="K34:M34"/>
    <mergeCell ref="N35:P35"/>
    <mergeCell ref="E38:G38"/>
    <mergeCell ref="H38:J38"/>
    <mergeCell ref="K38:M38"/>
    <mergeCell ref="N38:P38"/>
    <mergeCell ref="E53:G53"/>
    <mergeCell ref="H54:J54"/>
    <mergeCell ref="K55:M55"/>
    <mergeCell ref="N56:P56"/>
    <mergeCell ref="E59:G59"/>
    <mergeCell ref="H59:J59"/>
    <mergeCell ref="K59:M59"/>
    <mergeCell ref="N59:P59"/>
    <mergeCell ref="E46:G46"/>
    <mergeCell ref="H47:J47"/>
    <mergeCell ref="K48:M48"/>
    <mergeCell ref="N49:P49"/>
    <mergeCell ref="E52:G52"/>
    <mergeCell ref="H52:J52"/>
    <mergeCell ref="K52:M52"/>
    <mergeCell ref="N52:P52"/>
    <mergeCell ref="E67:G67"/>
    <mergeCell ref="H68:J68"/>
    <mergeCell ref="K69:M69"/>
    <mergeCell ref="N70:P70"/>
    <mergeCell ref="E73:G73"/>
    <mergeCell ref="H73:J73"/>
    <mergeCell ref="K73:M73"/>
    <mergeCell ref="N73:P73"/>
    <mergeCell ref="E60:G60"/>
    <mergeCell ref="H61:J61"/>
    <mergeCell ref="K62:M62"/>
    <mergeCell ref="N63:P63"/>
    <mergeCell ref="E66:G66"/>
    <mergeCell ref="H66:J66"/>
    <mergeCell ref="K66:M66"/>
    <mergeCell ref="N66:P66"/>
    <mergeCell ref="E81:G81"/>
    <mergeCell ref="H82:J82"/>
    <mergeCell ref="K83:M83"/>
    <mergeCell ref="N84:P84"/>
    <mergeCell ref="E87:G87"/>
    <mergeCell ref="H87:J87"/>
    <mergeCell ref="K87:M87"/>
    <mergeCell ref="N87:P87"/>
    <mergeCell ref="E74:G74"/>
    <mergeCell ref="H75:J75"/>
    <mergeCell ref="K76:M76"/>
    <mergeCell ref="N77:P77"/>
    <mergeCell ref="E80:G80"/>
    <mergeCell ref="H80:J80"/>
    <mergeCell ref="K80:M80"/>
    <mergeCell ref="N80:P80"/>
    <mergeCell ref="E95:G95"/>
    <mergeCell ref="H96:J96"/>
    <mergeCell ref="K97:M97"/>
    <mergeCell ref="N98:P98"/>
    <mergeCell ref="E101:G101"/>
    <mergeCell ref="H101:J101"/>
    <mergeCell ref="K101:M101"/>
    <mergeCell ref="N101:P101"/>
    <mergeCell ref="E88:G88"/>
    <mergeCell ref="H89:J89"/>
    <mergeCell ref="K90:M90"/>
    <mergeCell ref="N91:P91"/>
    <mergeCell ref="E94:G94"/>
    <mergeCell ref="H94:J94"/>
    <mergeCell ref="K94:M94"/>
    <mergeCell ref="N94:P94"/>
    <mergeCell ref="N112:P112"/>
    <mergeCell ref="E109:G109"/>
    <mergeCell ref="H110:J110"/>
    <mergeCell ref="K111:M111"/>
    <mergeCell ref="E102:G102"/>
    <mergeCell ref="H103:J103"/>
    <mergeCell ref="K104:M104"/>
    <mergeCell ref="N105:P105"/>
    <mergeCell ref="E108:G108"/>
    <mergeCell ref="H108:J108"/>
    <mergeCell ref="K108:M108"/>
    <mergeCell ref="N108:P108"/>
  </mergeCells>
  <phoneticPr fontId="2"/>
  <pageMargins left="0.19685039370078741" right="0.19685039370078741" top="0.19685039370078741" bottom="0.19685039370078741" header="0.51181102362204722" footer="0.51181102362204722"/>
  <pageSetup paperSize="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</sheetPr>
  <dimension ref="A1:Z44"/>
  <sheetViews>
    <sheetView topLeftCell="A21" workbookViewId="0">
      <selection activeCell="D43" sqref="D43:H43"/>
    </sheetView>
  </sheetViews>
  <sheetFormatPr defaultRowHeight="13.5" x14ac:dyDescent="0.15"/>
  <cols>
    <col min="1" max="1" width="1.25" style="15" customWidth="1"/>
    <col min="2" max="2" width="1.875" style="15" customWidth="1"/>
    <col min="3" max="3" width="3.75" style="15" customWidth="1"/>
    <col min="4" max="4" width="12.75" style="15" customWidth="1"/>
    <col min="5" max="18" width="4.625" style="19" customWidth="1"/>
    <col min="19" max="19" width="4.625" style="19" hidden="1" customWidth="1"/>
    <col min="20" max="22" width="2.75" style="19" hidden="1" customWidth="1"/>
    <col min="23" max="23" width="2.75" style="15" hidden="1" customWidth="1"/>
    <col min="24" max="24" width="2.625" style="19" hidden="1" customWidth="1"/>
    <col min="25" max="25" width="4.625" style="19" customWidth="1"/>
    <col min="26" max="26" width="6.25" style="19" customWidth="1"/>
    <col min="27" max="16384" width="9" style="15"/>
  </cols>
  <sheetData>
    <row r="1" spans="2:25" ht="18.75" x14ac:dyDescent="0.2">
      <c r="C1" s="1" t="str">
        <f>[1]予選要項!B2</f>
        <v xml:space="preserve">２０１７年度 </v>
      </c>
      <c r="D1" s="1"/>
      <c r="E1" s="2" t="s">
        <v>9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5" ht="19.5" thickBot="1" x14ac:dyDescent="0.25">
      <c r="C2" s="18"/>
      <c r="D2" s="4" t="s">
        <v>6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  <c r="R2" s="3"/>
      <c r="S2" s="3"/>
      <c r="T2" s="3"/>
      <c r="U2" s="3"/>
      <c r="V2" s="3"/>
      <c r="X2" s="17"/>
      <c r="Y2" s="17"/>
    </row>
    <row r="3" spans="2:25" ht="14.25" thickBot="1" x14ac:dyDescent="0.2">
      <c r="C3" s="6" t="s">
        <v>211</v>
      </c>
      <c r="D3" s="9" t="s">
        <v>212</v>
      </c>
      <c r="E3" s="120" t="str">
        <f>C4</f>
        <v>茅ケ崎北陵</v>
      </c>
      <c r="F3" s="121"/>
      <c r="G3" s="122"/>
      <c r="H3" s="99" t="str">
        <f>C5</f>
        <v>藤沢工科</v>
      </c>
      <c r="I3" s="100"/>
      <c r="J3" s="101"/>
      <c r="K3" s="99" t="str">
        <f>C6</f>
        <v>鎌倉学園</v>
      </c>
      <c r="L3" s="100"/>
      <c r="M3" s="101"/>
      <c r="N3" s="99" t="str">
        <f>C7</f>
        <v>慶應藤沢</v>
      </c>
      <c r="O3" s="100"/>
      <c r="P3" s="101"/>
      <c r="Q3" s="20" t="s">
        <v>0</v>
      </c>
      <c r="R3" s="20" t="s">
        <v>2</v>
      </c>
      <c r="S3" s="21" t="s">
        <v>3</v>
      </c>
      <c r="T3" s="21" t="s">
        <v>4</v>
      </c>
      <c r="U3" s="21" t="s">
        <v>5</v>
      </c>
      <c r="V3" s="21"/>
      <c r="W3" s="21"/>
      <c r="X3" s="22"/>
      <c r="Y3" s="23" t="s">
        <v>1</v>
      </c>
    </row>
    <row r="4" spans="2:25" ht="14.25" thickTop="1" x14ac:dyDescent="0.15">
      <c r="B4" s="15">
        <v>1</v>
      </c>
      <c r="C4" s="94" t="s">
        <v>213</v>
      </c>
      <c r="D4" s="95"/>
      <c r="E4" s="96"/>
      <c r="F4" s="97"/>
      <c r="G4" s="98"/>
      <c r="H4" s="25">
        <v>8</v>
      </c>
      <c r="I4" s="26" t="s">
        <v>214</v>
      </c>
      <c r="J4" s="27">
        <v>1</v>
      </c>
      <c r="K4" s="25">
        <v>1</v>
      </c>
      <c r="L4" s="26" t="s">
        <v>214</v>
      </c>
      <c r="M4" s="27">
        <v>8</v>
      </c>
      <c r="N4" s="25">
        <v>6</v>
      </c>
      <c r="O4" s="26" t="s">
        <v>214</v>
      </c>
      <c r="P4" s="28">
        <v>8</v>
      </c>
      <c r="Q4" s="29">
        <f>S4*3+U4</f>
        <v>3</v>
      </c>
      <c r="R4" s="29">
        <f>(H4+K4+N4)-(J4+M4+P4)</f>
        <v>-2</v>
      </c>
      <c r="S4" s="28">
        <f>COUNTIF(V4:X4,"A")</f>
        <v>1</v>
      </c>
      <c r="T4" s="28">
        <f>COUNTIF(V4:X4,"C")</f>
        <v>2</v>
      </c>
      <c r="U4" s="28">
        <f>COUNTIF(V4:X4,"B")</f>
        <v>0</v>
      </c>
      <c r="V4" s="29" t="str">
        <f>IF(H4="","",IF(H4&gt;J4,"A",IF(H4=J4,"B","C")))</f>
        <v>A</v>
      </c>
      <c r="W4" s="29" t="str">
        <f>IF(K4="","",IF(K4&gt;M4,"A",IF(K4=M4,"B","C")))</f>
        <v>C</v>
      </c>
      <c r="X4" s="30" t="str">
        <f>IF(N4="","",IF(N4&gt;P4,"A",IF(N4=P4,"B","C")))</f>
        <v>C</v>
      </c>
      <c r="Y4" s="31">
        <v>3</v>
      </c>
    </row>
    <row r="5" spans="2:25" x14ac:dyDescent="0.15">
      <c r="B5" s="15">
        <v>2</v>
      </c>
      <c r="C5" s="94" t="s">
        <v>29</v>
      </c>
      <c r="D5" s="95"/>
      <c r="E5" s="32">
        <v>1</v>
      </c>
      <c r="F5" s="33" t="s">
        <v>214</v>
      </c>
      <c r="G5" s="34">
        <v>8</v>
      </c>
      <c r="H5" s="105"/>
      <c r="I5" s="106"/>
      <c r="J5" s="107"/>
      <c r="K5" s="35">
        <v>0</v>
      </c>
      <c r="L5" s="33" t="s">
        <v>214</v>
      </c>
      <c r="M5" s="34">
        <v>8</v>
      </c>
      <c r="N5" s="35">
        <v>0</v>
      </c>
      <c r="O5" s="33" t="s">
        <v>214</v>
      </c>
      <c r="P5" s="58">
        <v>9</v>
      </c>
      <c r="Q5" s="36">
        <f>S5*3+U5</f>
        <v>0</v>
      </c>
      <c r="R5" s="36">
        <f>(E5+K5+N5)-(G5+M5+P5)</f>
        <v>-24</v>
      </c>
      <c r="S5" s="58">
        <f>COUNTIF(V5:X5,"A")</f>
        <v>0</v>
      </c>
      <c r="T5" s="58">
        <f>COUNTIF(V5:X5,"C")</f>
        <v>3</v>
      </c>
      <c r="U5" s="58">
        <f>COUNTIF(V5:X5,"B")</f>
        <v>0</v>
      </c>
      <c r="V5" s="36" t="str">
        <f>IF(E5="","",IF(E5&gt;G5,"A",IF(E5=G5,"B","C")))</f>
        <v>C</v>
      </c>
      <c r="W5" s="36" t="str">
        <f>IF(K5="","",IF(K5&gt;M5,"A",IF(K5=M5,"B","C")))</f>
        <v>C</v>
      </c>
      <c r="X5" s="37" t="str">
        <f>IF(N5="","",IF(N5&gt;P5,"A",IF(N5=P5,"B","C")))</f>
        <v>C</v>
      </c>
      <c r="Y5" s="38">
        <v>4</v>
      </c>
    </row>
    <row r="6" spans="2:25" x14ac:dyDescent="0.15">
      <c r="B6" s="15">
        <v>3</v>
      </c>
      <c r="C6" s="112" t="s">
        <v>30</v>
      </c>
      <c r="D6" s="113"/>
      <c r="E6" s="32">
        <v>8</v>
      </c>
      <c r="F6" s="33" t="s">
        <v>214</v>
      </c>
      <c r="G6" s="34">
        <v>1</v>
      </c>
      <c r="H6" s="35">
        <v>8</v>
      </c>
      <c r="I6" s="33" t="s">
        <v>214</v>
      </c>
      <c r="J6" s="34">
        <v>0</v>
      </c>
      <c r="K6" s="105"/>
      <c r="L6" s="106"/>
      <c r="M6" s="107"/>
      <c r="N6" s="35">
        <v>4</v>
      </c>
      <c r="O6" s="33" t="s">
        <v>214</v>
      </c>
      <c r="P6" s="58">
        <v>8</v>
      </c>
      <c r="Q6" s="36">
        <f>S6*3+U6</f>
        <v>6</v>
      </c>
      <c r="R6" s="36">
        <f>(E6+H6+N6)-(G6+J6+P6)</f>
        <v>11</v>
      </c>
      <c r="S6" s="58">
        <f>COUNTIF(V6:X6,"A")</f>
        <v>2</v>
      </c>
      <c r="T6" s="58">
        <f>COUNTIF(V6:X6,"C")</f>
        <v>1</v>
      </c>
      <c r="U6" s="58">
        <f>COUNTIF(V6:X6,"B")</f>
        <v>0</v>
      </c>
      <c r="V6" s="36" t="str">
        <f>IF(E6="","",IF(E6&gt;G6,"A",IF(E6=G6,"B","C")))</f>
        <v>A</v>
      </c>
      <c r="W6" s="36" t="str">
        <f>IF(H6="","",IF(H6&gt;J6,"A",IF(H6=J6,"B","C")))</f>
        <v>A</v>
      </c>
      <c r="X6" s="37" t="str">
        <f>IF(N6="","",IF(N6&gt;P6,"A",IF(N6=P6,"B","C")))</f>
        <v>C</v>
      </c>
      <c r="Y6" s="38">
        <v>2</v>
      </c>
    </row>
    <row r="7" spans="2:25" ht="14.25" thickBot="1" x14ac:dyDescent="0.2">
      <c r="B7" s="15">
        <v>4</v>
      </c>
      <c r="C7" s="116" t="s">
        <v>38</v>
      </c>
      <c r="D7" s="117"/>
      <c r="E7" s="40">
        <v>8</v>
      </c>
      <c r="F7" s="41" t="s">
        <v>11</v>
      </c>
      <c r="G7" s="42">
        <v>6</v>
      </c>
      <c r="H7" s="43">
        <v>9</v>
      </c>
      <c r="I7" s="41" t="s">
        <v>11</v>
      </c>
      <c r="J7" s="42">
        <v>0</v>
      </c>
      <c r="K7" s="43">
        <v>8</v>
      </c>
      <c r="L7" s="41" t="s">
        <v>11</v>
      </c>
      <c r="M7" s="42">
        <v>4</v>
      </c>
      <c r="N7" s="102"/>
      <c r="O7" s="103"/>
      <c r="P7" s="104"/>
      <c r="Q7" s="44">
        <f>S7*3+U7</f>
        <v>9</v>
      </c>
      <c r="R7" s="44">
        <f>(E7+H7+K7)-(G7+J7+M7)</f>
        <v>15</v>
      </c>
      <c r="S7" s="59">
        <f>COUNTIF(V7:X7,"A")</f>
        <v>3</v>
      </c>
      <c r="T7" s="59">
        <f>COUNTIF(V7:X7,"C")</f>
        <v>0</v>
      </c>
      <c r="U7" s="59">
        <f>COUNTIF(V7:X7,"B")</f>
        <v>0</v>
      </c>
      <c r="V7" s="44" t="str">
        <f>IF(E7="","",IF(E7&gt;G7,"A",IF(E7=G7,"B","C")))</f>
        <v>A</v>
      </c>
      <c r="W7" s="44" t="str">
        <f>IF(H7="","",IF(H7&gt;J7,"A",IF(H7=J7,"B","C")))</f>
        <v>A</v>
      </c>
      <c r="X7" s="45" t="str">
        <f>IF(K7="","",IF(K7&gt;M7,"A",IF(K7=M7,"B","C")))</f>
        <v>A</v>
      </c>
      <c r="Y7" s="46">
        <v>1</v>
      </c>
    </row>
    <row r="8" spans="2:25" x14ac:dyDescent="0.15">
      <c r="C8" s="7"/>
      <c r="D8" s="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X8" s="17"/>
      <c r="Y8" s="17"/>
    </row>
    <row r="9" spans="2:25" ht="14.25" thickBot="1" x14ac:dyDescent="0.2">
      <c r="C9" s="18"/>
      <c r="D9" s="18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X9" s="17"/>
      <c r="Y9" s="17"/>
    </row>
    <row r="10" spans="2:25" ht="14.25" thickBot="1" x14ac:dyDescent="0.2">
      <c r="C10" s="6" t="s">
        <v>215</v>
      </c>
      <c r="D10" s="9" t="s">
        <v>216</v>
      </c>
      <c r="E10" s="120" t="str">
        <f>C11</f>
        <v>藤嶺藤沢</v>
      </c>
      <c r="F10" s="121"/>
      <c r="G10" s="122"/>
      <c r="H10" s="99" t="str">
        <f>C12</f>
        <v>湘南学園</v>
      </c>
      <c r="I10" s="100"/>
      <c r="J10" s="101"/>
      <c r="K10" s="99" t="str">
        <f>C13</f>
        <v>藤 沢 西</v>
      </c>
      <c r="L10" s="100"/>
      <c r="M10" s="101"/>
      <c r="N10" s="99" t="str">
        <f>C14</f>
        <v>鎌　　倉</v>
      </c>
      <c r="O10" s="100"/>
      <c r="P10" s="101"/>
      <c r="Q10" s="20" t="s">
        <v>0</v>
      </c>
      <c r="R10" s="20" t="s">
        <v>2</v>
      </c>
      <c r="S10" s="21" t="s">
        <v>3</v>
      </c>
      <c r="T10" s="21" t="s">
        <v>4</v>
      </c>
      <c r="U10" s="21" t="s">
        <v>5</v>
      </c>
      <c r="V10" s="21"/>
      <c r="W10" s="21"/>
      <c r="X10" s="22"/>
      <c r="Y10" s="23" t="s">
        <v>1</v>
      </c>
    </row>
    <row r="11" spans="2:25" ht="14.25" thickTop="1" x14ac:dyDescent="0.15">
      <c r="B11" s="15">
        <v>1</v>
      </c>
      <c r="C11" s="112" t="s">
        <v>217</v>
      </c>
      <c r="D11" s="113"/>
      <c r="E11" s="96"/>
      <c r="F11" s="97"/>
      <c r="G11" s="98"/>
      <c r="H11" s="25">
        <v>8</v>
      </c>
      <c r="I11" s="26" t="s">
        <v>214</v>
      </c>
      <c r="J11" s="27">
        <v>0</v>
      </c>
      <c r="K11" s="25">
        <v>7</v>
      </c>
      <c r="L11" s="26" t="s">
        <v>214</v>
      </c>
      <c r="M11" s="27">
        <v>0</v>
      </c>
      <c r="N11" s="25">
        <v>12</v>
      </c>
      <c r="O11" s="26" t="s">
        <v>214</v>
      </c>
      <c r="P11" s="28">
        <v>2</v>
      </c>
      <c r="Q11" s="29">
        <f>S11*3+U11</f>
        <v>9</v>
      </c>
      <c r="R11" s="29">
        <f>(H11+K11+N11)-(J11+M11+P11)</f>
        <v>25</v>
      </c>
      <c r="S11" s="28">
        <f>COUNTIF(V11:X11,"A")</f>
        <v>3</v>
      </c>
      <c r="T11" s="28">
        <f>COUNTIF(V11:X11,"C")</f>
        <v>0</v>
      </c>
      <c r="U11" s="28">
        <f>COUNTIF(V11:X11,"B")</f>
        <v>0</v>
      </c>
      <c r="V11" s="29" t="str">
        <f>IF(H11="","",IF(H11&gt;J11,"A",IF(H11=J11,"B","C")))</f>
        <v>A</v>
      </c>
      <c r="W11" s="29" t="str">
        <f>IF(K11="","",IF(K11&gt;M11,"A",IF(K11=M11,"B","C")))</f>
        <v>A</v>
      </c>
      <c r="X11" s="30" t="str">
        <f>IF(N11="","",IF(N11&gt;P11,"A",IF(N11=P11,"B","C")))</f>
        <v>A</v>
      </c>
      <c r="Y11" s="31">
        <v>1</v>
      </c>
    </row>
    <row r="12" spans="2:25" x14ac:dyDescent="0.15">
      <c r="B12" s="15">
        <v>2</v>
      </c>
      <c r="C12" s="94" t="s">
        <v>43</v>
      </c>
      <c r="D12" s="95"/>
      <c r="E12" s="32">
        <v>0</v>
      </c>
      <c r="F12" s="33" t="s">
        <v>196</v>
      </c>
      <c r="G12" s="34">
        <v>8</v>
      </c>
      <c r="H12" s="105"/>
      <c r="I12" s="106"/>
      <c r="J12" s="107"/>
      <c r="K12" s="35">
        <v>3</v>
      </c>
      <c r="L12" s="33" t="s">
        <v>196</v>
      </c>
      <c r="M12" s="34">
        <v>5</v>
      </c>
      <c r="N12" s="35">
        <v>6</v>
      </c>
      <c r="O12" s="33" t="s">
        <v>196</v>
      </c>
      <c r="P12" s="58">
        <v>5</v>
      </c>
      <c r="Q12" s="36">
        <f>S12*3+U12</f>
        <v>3</v>
      </c>
      <c r="R12" s="36">
        <f>(E12+K12+N12)-(G12+M12+P12)</f>
        <v>-9</v>
      </c>
      <c r="S12" s="58">
        <f>COUNTIF(V12:X12,"A")</f>
        <v>1</v>
      </c>
      <c r="T12" s="58">
        <f>COUNTIF(V12:X12,"C")</f>
        <v>2</v>
      </c>
      <c r="U12" s="58">
        <f>COUNTIF(V12:X12,"B")</f>
        <v>0</v>
      </c>
      <c r="V12" s="36" t="str">
        <f>IF(E12="","",IF(E12&gt;G12,"A",IF(E12=G12,"B","C")))</f>
        <v>C</v>
      </c>
      <c r="W12" s="36" t="str">
        <f>IF(K12="","",IF(K12&gt;M12,"A",IF(K12=M12,"B","C")))</f>
        <v>C</v>
      </c>
      <c r="X12" s="37" t="str">
        <f>IF(N12="","",IF(N12&gt;P12,"A",IF(N12=P12,"B","C")))</f>
        <v>A</v>
      </c>
      <c r="Y12" s="38">
        <v>3</v>
      </c>
    </row>
    <row r="13" spans="2:25" x14ac:dyDescent="0.15">
      <c r="B13" s="15">
        <v>3</v>
      </c>
      <c r="C13" s="112" t="s">
        <v>46</v>
      </c>
      <c r="D13" s="113"/>
      <c r="E13" s="32">
        <v>0</v>
      </c>
      <c r="F13" s="33" t="s">
        <v>214</v>
      </c>
      <c r="G13" s="34">
        <v>7</v>
      </c>
      <c r="H13" s="35">
        <v>5</v>
      </c>
      <c r="I13" s="33" t="s">
        <v>214</v>
      </c>
      <c r="J13" s="34">
        <v>3</v>
      </c>
      <c r="K13" s="105"/>
      <c r="L13" s="106"/>
      <c r="M13" s="107"/>
      <c r="N13" s="35">
        <v>10</v>
      </c>
      <c r="O13" s="33" t="s">
        <v>214</v>
      </c>
      <c r="P13" s="58">
        <v>3</v>
      </c>
      <c r="Q13" s="36">
        <f>S13*3+U13</f>
        <v>6</v>
      </c>
      <c r="R13" s="36">
        <f>(E13+H13+N13)-(G13+J13+P13)</f>
        <v>2</v>
      </c>
      <c r="S13" s="58">
        <f>COUNTIF(V13:X13,"A")</f>
        <v>2</v>
      </c>
      <c r="T13" s="58">
        <f>COUNTIF(V13:X13,"C")</f>
        <v>1</v>
      </c>
      <c r="U13" s="58">
        <f>COUNTIF(V13:X13,"B")</f>
        <v>0</v>
      </c>
      <c r="V13" s="36" t="str">
        <f>IF(E13="","",IF(E13&gt;G13,"A",IF(E13=G13,"B","C")))</f>
        <v>C</v>
      </c>
      <c r="W13" s="36" t="str">
        <f>IF(H13="","",IF(H13&gt;J13,"A",IF(H13=J13,"B","C")))</f>
        <v>A</v>
      </c>
      <c r="X13" s="37" t="str">
        <f>IF(N13="","",IF(N13&gt;P13,"A",IF(N13=P13,"B","C")))</f>
        <v>A</v>
      </c>
      <c r="Y13" s="38">
        <v>2</v>
      </c>
    </row>
    <row r="14" spans="2:25" ht="14.25" thickBot="1" x14ac:dyDescent="0.2">
      <c r="B14" s="15">
        <v>4</v>
      </c>
      <c r="C14" s="123" t="s">
        <v>35</v>
      </c>
      <c r="D14" s="124"/>
      <c r="E14" s="40">
        <v>2</v>
      </c>
      <c r="F14" s="41" t="s">
        <v>214</v>
      </c>
      <c r="G14" s="42">
        <v>12</v>
      </c>
      <c r="H14" s="43">
        <v>5</v>
      </c>
      <c r="I14" s="41" t="s">
        <v>214</v>
      </c>
      <c r="J14" s="42">
        <v>6</v>
      </c>
      <c r="K14" s="43">
        <v>3</v>
      </c>
      <c r="L14" s="41" t="s">
        <v>214</v>
      </c>
      <c r="M14" s="42">
        <v>10</v>
      </c>
      <c r="N14" s="102"/>
      <c r="O14" s="103"/>
      <c r="P14" s="104"/>
      <c r="Q14" s="44">
        <f>S14*3+U14</f>
        <v>0</v>
      </c>
      <c r="R14" s="44">
        <f>(E14+H14+K14)-(G14+J14+M14)</f>
        <v>-18</v>
      </c>
      <c r="S14" s="59">
        <f>COUNTIF(V14:X14,"A")</f>
        <v>0</v>
      </c>
      <c r="T14" s="59">
        <f>COUNTIF(V14:X14,"C")</f>
        <v>3</v>
      </c>
      <c r="U14" s="59">
        <f>COUNTIF(V14:X14,"B")</f>
        <v>0</v>
      </c>
      <c r="V14" s="44" t="str">
        <f>IF(E14="","",IF(E14&gt;G14,"A",IF(E14=G14,"B","C")))</f>
        <v>C</v>
      </c>
      <c r="W14" s="44" t="str">
        <f>IF(H14="","",IF(H14&gt;J14,"A",IF(H14=J14,"B","C")))</f>
        <v>C</v>
      </c>
      <c r="X14" s="45" t="str">
        <f>IF(K14="","",IF(K14&gt;M14,"A",IF(K14=M14,"B","C")))</f>
        <v>C</v>
      </c>
      <c r="Y14" s="46">
        <v>4</v>
      </c>
    </row>
    <row r="15" spans="2:25" x14ac:dyDescent="0.15">
      <c r="C15" s="7"/>
      <c r="D15" s="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X15" s="17"/>
      <c r="Y15" s="17"/>
    </row>
    <row r="16" spans="2:25" ht="14.25" thickBot="1" x14ac:dyDescent="0.2">
      <c r="C16" s="18"/>
      <c r="D16" s="18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X16" s="17"/>
      <c r="Y16" s="17"/>
    </row>
    <row r="17" spans="2:26" ht="14.25" thickBot="1" x14ac:dyDescent="0.2">
      <c r="C17" s="6" t="s">
        <v>194</v>
      </c>
      <c r="D17" s="9" t="s">
        <v>36</v>
      </c>
      <c r="E17" s="120" t="str">
        <f>C18</f>
        <v>藤沢翔陵</v>
      </c>
      <c r="F17" s="121"/>
      <c r="G17" s="122"/>
      <c r="H17" s="99" t="str">
        <f>C19</f>
        <v>七里ガ浜</v>
      </c>
      <c r="I17" s="100"/>
      <c r="J17" s="101"/>
      <c r="K17" s="99" t="str">
        <f>C20</f>
        <v>藤沢清流</v>
      </c>
      <c r="L17" s="100"/>
      <c r="M17" s="101"/>
      <c r="N17" s="99" t="str">
        <f>C21</f>
        <v>深　　沢</v>
      </c>
      <c r="O17" s="100"/>
      <c r="P17" s="101"/>
      <c r="Q17" s="20" t="s">
        <v>0</v>
      </c>
      <c r="R17" s="20" t="s">
        <v>2</v>
      </c>
      <c r="S17" s="21" t="s">
        <v>3</v>
      </c>
      <c r="T17" s="21" t="s">
        <v>4</v>
      </c>
      <c r="U17" s="21" t="s">
        <v>5</v>
      </c>
      <c r="V17" s="21"/>
      <c r="W17" s="21"/>
      <c r="X17" s="22"/>
      <c r="Y17" s="23" t="s">
        <v>1</v>
      </c>
    </row>
    <row r="18" spans="2:26" ht="14.25" thickTop="1" x14ac:dyDescent="0.15">
      <c r="B18" s="15">
        <v>1</v>
      </c>
      <c r="C18" s="112" t="s">
        <v>37</v>
      </c>
      <c r="D18" s="113"/>
      <c r="E18" s="96"/>
      <c r="F18" s="97"/>
      <c r="G18" s="98"/>
      <c r="H18" s="25">
        <v>9</v>
      </c>
      <c r="I18" s="26" t="s">
        <v>196</v>
      </c>
      <c r="J18" s="27">
        <v>0</v>
      </c>
      <c r="K18" s="25">
        <v>16</v>
      </c>
      <c r="L18" s="26" t="s">
        <v>196</v>
      </c>
      <c r="M18" s="27">
        <v>1</v>
      </c>
      <c r="N18" s="25">
        <v>15</v>
      </c>
      <c r="O18" s="26" t="s">
        <v>196</v>
      </c>
      <c r="P18" s="28">
        <v>1</v>
      </c>
      <c r="Q18" s="29">
        <f>S18*3+U18</f>
        <v>9</v>
      </c>
      <c r="R18" s="29">
        <f>(H18+K18+N18)-(J18+M18+P18)</f>
        <v>38</v>
      </c>
      <c r="S18" s="28">
        <f>COUNTIF(V18:X18,"A")</f>
        <v>3</v>
      </c>
      <c r="T18" s="28">
        <f>COUNTIF(V18:X18,"C")</f>
        <v>0</v>
      </c>
      <c r="U18" s="28">
        <f>COUNTIF(V18:X18,"B")</f>
        <v>0</v>
      </c>
      <c r="V18" s="29" t="str">
        <f>IF(H18="","",IF(H18&gt;J18,"A",IF(H18=J18,"B","C")))</f>
        <v>A</v>
      </c>
      <c r="W18" s="29" t="str">
        <f>IF(K18="","",IF(K18&gt;M18,"A",IF(K18=M18,"B","C")))</f>
        <v>A</v>
      </c>
      <c r="X18" s="30" t="str">
        <f>IF(N18="","",IF(N18&gt;P18,"A",IF(N18=P18,"B","C")))</f>
        <v>A</v>
      </c>
      <c r="Y18" s="31">
        <v>1</v>
      </c>
    </row>
    <row r="19" spans="2:26" x14ac:dyDescent="0.15">
      <c r="B19" s="15">
        <v>2</v>
      </c>
      <c r="C19" s="112" t="s">
        <v>39</v>
      </c>
      <c r="D19" s="113"/>
      <c r="E19" s="32">
        <v>0</v>
      </c>
      <c r="F19" s="33" t="s">
        <v>196</v>
      </c>
      <c r="G19" s="34">
        <v>9</v>
      </c>
      <c r="H19" s="105"/>
      <c r="I19" s="106"/>
      <c r="J19" s="107"/>
      <c r="K19" s="35">
        <v>3</v>
      </c>
      <c r="L19" s="33" t="s">
        <v>196</v>
      </c>
      <c r="M19" s="34">
        <v>1</v>
      </c>
      <c r="N19" s="35">
        <v>8</v>
      </c>
      <c r="O19" s="33" t="s">
        <v>196</v>
      </c>
      <c r="P19" s="58">
        <v>1</v>
      </c>
      <c r="Q19" s="36">
        <f>S19*3+U19</f>
        <v>6</v>
      </c>
      <c r="R19" s="36">
        <f>(E19+K19+N19)-(G19+M19+P19)</f>
        <v>0</v>
      </c>
      <c r="S19" s="58">
        <f>COUNTIF(V19:X19,"A")</f>
        <v>2</v>
      </c>
      <c r="T19" s="58">
        <f>COUNTIF(V19:X19,"C")</f>
        <v>1</v>
      </c>
      <c r="U19" s="58">
        <f>COUNTIF(V19:X19,"B")</f>
        <v>0</v>
      </c>
      <c r="V19" s="36" t="str">
        <f>IF(E19="","",IF(E19&gt;G19,"A",IF(E19=G19,"B","C")))</f>
        <v>C</v>
      </c>
      <c r="W19" s="36" t="str">
        <f>IF(K19="","",IF(K19&gt;M19,"A",IF(K19=M19,"B","C")))</f>
        <v>A</v>
      </c>
      <c r="X19" s="37" t="str">
        <f>IF(N19="","",IF(N19&gt;P19,"A",IF(N19=P19,"B","C")))</f>
        <v>A</v>
      </c>
      <c r="Y19" s="38">
        <v>2</v>
      </c>
    </row>
    <row r="20" spans="2:26" x14ac:dyDescent="0.15">
      <c r="B20" s="15">
        <v>3</v>
      </c>
      <c r="C20" s="94" t="s">
        <v>33</v>
      </c>
      <c r="D20" s="95"/>
      <c r="E20" s="32">
        <v>1</v>
      </c>
      <c r="F20" s="33" t="s">
        <v>196</v>
      </c>
      <c r="G20" s="34">
        <v>16</v>
      </c>
      <c r="H20" s="35">
        <v>1</v>
      </c>
      <c r="I20" s="33" t="s">
        <v>196</v>
      </c>
      <c r="J20" s="34">
        <v>3</v>
      </c>
      <c r="K20" s="105"/>
      <c r="L20" s="106"/>
      <c r="M20" s="107"/>
      <c r="N20" s="35">
        <v>20</v>
      </c>
      <c r="O20" s="33" t="s">
        <v>196</v>
      </c>
      <c r="P20" s="58">
        <v>6</v>
      </c>
      <c r="Q20" s="36">
        <f>S20*3+U20</f>
        <v>3</v>
      </c>
      <c r="R20" s="36">
        <f>(E20+H20+N20)-(G20+J20+P20)</f>
        <v>-3</v>
      </c>
      <c r="S20" s="58">
        <f>COUNTIF(V20:X20,"A")</f>
        <v>1</v>
      </c>
      <c r="T20" s="58">
        <f>COUNTIF(V20:X20,"C")</f>
        <v>2</v>
      </c>
      <c r="U20" s="58">
        <f>COUNTIF(V20:X20,"B")</f>
        <v>0</v>
      </c>
      <c r="V20" s="36" t="str">
        <f>IF(E20="","",IF(E20&gt;G20,"A",IF(E20=G20,"B","C")))</f>
        <v>C</v>
      </c>
      <c r="W20" s="36" t="str">
        <f>IF(H20="","",IF(H20&gt;J20,"A",IF(H20=J20,"B","C")))</f>
        <v>C</v>
      </c>
      <c r="X20" s="37" t="str">
        <f>IF(N20="","",IF(N20&gt;P20,"A",IF(N20=P20,"B","C")))</f>
        <v>A</v>
      </c>
      <c r="Y20" s="38">
        <v>3</v>
      </c>
    </row>
    <row r="21" spans="2:26" ht="14.25" thickBot="1" x14ac:dyDescent="0.2">
      <c r="B21" s="15">
        <v>4</v>
      </c>
      <c r="C21" s="110" t="s">
        <v>45</v>
      </c>
      <c r="D21" s="111"/>
      <c r="E21" s="40">
        <v>1</v>
      </c>
      <c r="F21" s="41" t="s">
        <v>196</v>
      </c>
      <c r="G21" s="42">
        <v>15</v>
      </c>
      <c r="H21" s="43">
        <v>1</v>
      </c>
      <c r="I21" s="41" t="s">
        <v>196</v>
      </c>
      <c r="J21" s="42">
        <v>8</v>
      </c>
      <c r="K21" s="43">
        <v>6</v>
      </c>
      <c r="L21" s="41" t="s">
        <v>196</v>
      </c>
      <c r="M21" s="42">
        <v>20</v>
      </c>
      <c r="N21" s="102"/>
      <c r="O21" s="103"/>
      <c r="P21" s="104"/>
      <c r="Q21" s="44">
        <f>S21*3+U21</f>
        <v>0</v>
      </c>
      <c r="R21" s="44">
        <f>(E21+H21+K21)-(G21+J21+M21)</f>
        <v>-35</v>
      </c>
      <c r="S21" s="59">
        <f>COUNTIF(V21:X21,"A")</f>
        <v>0</v>
      </c>
      <c r="T21" s="59">
        <f>COUNTIF(V21:X21,"C")</f>
        <v>3</v>
      </c>
      <c r="U21" s="59">
        <f>COUNTIF(V21:X21,"B")</f>
        <v>0</v>
      </c>
      <c r="V21" s="44" t="str">
        <f>IF(E21="","",IF(E21&gt;G21,"A",IF(E21=G21,"B","C")))</f>
        <v>C</v>
      </c>
      <c r="W21" s="44" t="str">
        <f>IF(H21="","",IF(H21&gt;J21,"A",IF(H21=J21,"B","C")))</f>
        <v>C</v>
      </c>
      <c r="X21" s="45" t="str">
        <f>IF(K21="","",IF(K21&gt;M21,"A",IF(K21=M21,"B","C")))</f>
        <v>C</v>
      </c>
      <c r="Y21" s="46">
        <v>4</v>
      </c>
    </row>
    <row r="22" spans="2:26" s="63" customFormat="1" x14ac:dyDescent="0.15">
      <c r="C22" s="7"/>
      <c r="D22" s="7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2"/>
      <c r="Z22" s="64"/>
    </row>
    <row r="23" spans="2:26" s="63" customFormat="1" ht="14.25" thickBot="1" x14ac:dyDescent="0.2">
      <c r="C23" s="18"/>
      <c r="D23" s="18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2"/>
      <c r="Z23" s="64"/>
    </row>
    <row r="24" spans="2:26" ht="14.25" customHeight="1" thickBot="1" x14ac:dyDescent="0.2">
      <c r="C24" s="6" t="s">
        <v>218</v>
      </c>
      <c r="D24" s="9" t="s">
        <v>219</v>
      </c>
      <c r="E24" s="120" t="str">
        <f>C25</f>
        <v>湘 南 台</v>
      </c>
      <c r="F24" s="121"/>
      <c r="G24" s="122"/>
      <c r="H24" s="99" t="str">
        <f>C26</f>
        <v>大　　船</v>
      </c>
      <c r="I24" s="100"/>
      <c r="J24" s="101"/>
      <c r="K24" s="99" t="str">
        <f>C27</f>
        <v>茅 ケ 崎</v>
      </c>
      <c r="L24" s="100"/>
      <c r="M24" s="101"/>
      <c r="N24" s="99" t="str">
        <f>C28</f>
        <v>寒　　川</v>
      </c>
      <c r="O24" s="100"/>
      <c r="P24" s="101"/>
      <c r="Q24" s="20" t="s">
        <v>0</v>
      </c>
      <c r="R24" s="20" t="s">
        <v>2</v>
      </c>
      <c r="S24" s="21" t="s">
        <v>3</v>
      </c>
      <c r="T24" s="21" t="s">
        <v>4</v>
      </c>
      <c r="U24" s="21" t="s">
        <v>5</v>
      </c>
      <c r="V24" s="21"/>
      <c r="W24" s="21"/>
      <c r="X24" s="22"/>
      <c r="Y24" s="23" t="s">
        <v>1</v>
      </c>
    </row>
    <row r="25" spans="2:26" ht="14.25" thickTop="1" x14ac:dyDescent="0.15">
      <c r="B25" s="15">
        <v>1</v>
      </c>
      <c r="C25" s="112" t="s">
        <v>32</v>
      </c>
      <c r="D25" s="113"/>
      <c r="E25" s="96"/>
      <c r="F25" s="97"/>
      <c r="G25" s="98"/>
      <c r="H25" s="25">
        <v>6</v>
      </c>
      <c r="I25" s="26" t="s">
        <v>196</v>
      </c>
      <c r="J25" s="27">
        <v>7</v>
      </c>
      <c r="K25" s="25">
        <v>9</v>
      </c>
      <c r="L25" s="26" t="s">
        <v>196</v>
      </c>
      <c r="M25" s="27">
        <v>6</v>
      </c>
      <c r="N25" s="25">
        <v>8</v>
      </c>
      <c r="O25" s="26" t="s">
        <v>196</v>
      </c>
      <c r="P25" s="28">
        <v>3</v>
      </c>
      <c r="Q25" s="29">
        <f>S25*3+U25</f>
        <v>6</v>
      </c>
      <c r="R25" s="29">
        <f>(H25+K25+N25)-(J25+M25+P25)</f>
        <v>7</v>
      </c>
      <c r="S25" s="28">
        <f>COUNTIF(V25:X25,"A")</f>
        <v>2</v>
      </c>
      <c r="T25" s="28">
        <f>COUNTIF(V25:X25,"C")</f>
        <v>1</v>
      </c>
      <c r="U25" s="28">
        <f>COUNTIF(V25:X25,"B")</f>
        <v>0</v>
      </c>
      <c r="V25" s="29" t="str">
        <f>IF(H25="","",IF(H25&gt;J25,"A",IF(H25=J25,"B","C")))</f>
        <v>C</v>
      </c>
      <c r="W25" s="29" t="str">
        <f>IF(K25="","",IF(K25&gt;M25,"A",IF(K25=M25,"B","C")))</f>
        <v>A</v>
      </c>
      <c r="X25" s="30" t="str">
        <f>IF(N25="","",IF(N25&gt;P25,"A",IF(N25=P25,"B","C")))</f>
        <v>A</v>
      </c>
      <c r="Y25" s="31">
        <v>2</v>
      </c>
    </row>
    <row r="26" spans="2:26" x14ac:dyDescent="0.15">
      <c r="B26" s="15">
        <v>2</v>
      </c>
      <c r="C26" s="112" t="s">
        <v>220</v>
      </c>
      <c r="D26" s="113"/>
      <c r="E26" s="32">
        <v>7</v>
      </c>
      <c r="F26" s="33" t="s">
        <v>196</v>
      </c>
      <c r="G26" s="34">
        <v>6</v>
      </c>
      <c r="H26" s="105"/>
      <c r="I26" s="106"/>
      <c r="J26" s="107"/>
      <c r="K26" s="35">
        <v>7</v>
      </c>
      <c r="L26" s="33" t="s">
        <v>196</v>
      </c>
      <c r="M26" s="34">
        <v>4</v>
      </c>
      <c r="N26" s="35">
        <v>8</v>
      </c>
      <c r="O26" s="33" t="s">
        <v>196</v>
      </c>
      <c r="P26" s="58">
        <v>5</v>
      </c>
      <c r="Q26" s="36">
        <f>S26*3+U26</f>
        <v>9</v>
      </c>
      <c r="R26" s="36">
        <f>(E26+K26+N26)-(G26+M26+P26)</f>
        <v>7</v>
      </c>
      <c r="S26" s="58">
        <f>COUNTIF(V26:X26,"A")</f>
        <v>3</v>
      </c>
      <c r="T26" s="58">
        <f>COUNTIF(V26:X26,"C")</f>
        <v>0</v>
      </c>
      <c r="U26" s="58">
        <f>COUNTIF(V26:X26,"B")</f>
        <v>0</v>
      </c>
      <c r="V26" s="36" t="str">
        <f>IF(E26="","",IF(E26&gt;G26,"A",IF(E26=G26,"B","C")))</f>
        <v>A</v>
      </c>
      <c r="W26" s="36" t="str">
        <f>IF(K26="","",IF(K26&gt;M26,"A",IF(K26=M26,"B","C")))</f>
        <v>A</v>
      </c>
      <c r="X26" s="37" t="str">
        <f>IF(N26="","",IF(N26&gt;P26,"A",IF(N26=P26,"B","C")))</f>
        <v>A</v>
      </c>
      <c r="Y26" s="38">
        <v>1</v>
      </c>
    </row>
    <row r="27" spans="2:26" x14ac:dyDescent="0.15">
      <c r="B27" s="15">
        <v>3</v>
      </c>
      <c r="C27" s="94" t="s">
        <v>40</v>
      </c>
      <c r="D27" s="95"/>
      <c r="E27" s="32">
        <v>6</v>
      </c>
      <c r="F27" s="33" t="s">
        <v>196</v>
      </c>
      <c r="G27" s="34">
        <v>9</v>
      </c>
      <c r="H27" s="35">
        <v>4</v>
      </c>
      <c r="I27" s="33" t="s">
        <v>196</v>
      </c>
      <c r="J27" s="34">
        <v>7</v>
      </c>
      <c r="K27" s="105"/>
      <c r="L27" s="106"/>
      <c r="M27" s="107"/>
      <c r="N27" s="35">
        <v>2</v>
      </c>
      <c r="O27" s="33" t="s">
        <v>196</v>
      </c>
      <c r="P27" s="58">
        <v>6</v>
      </c>
      <c r="Q27" s="36">
        <f>S27*3+U27</f>
        <v>0</v>
      </c>
      <c r="R27" s="36">
        <f>(E27+H27+N27)-(G27+J27+P27)</f>
        <v>-10</v>
      </c>
      <c r="S27" s="58">
        <f>COUNTIF(V27:X27,"A")</f>
        <v>0</v>
      </c>
      <c r="T27" s="58">
        <f>COUNTIF(V27:X27,"C")</f>
        <v>3</v>
      </c>
      <c r="U27" s="58">
        <f>COUNTIF(V27:X27,"B")</f>
        <v>0</v>
      </c>
      <c r="V27" s="36" t="str">
        <f>IF(E27="","",IF(E27&gt;G27,"A",IF(E27=G27,"B","C")))</f>
        <v>C</v>
      </c>
      <c r="W27" s="36" t="str">
        <f>IF(H27="","",IF(H27&gt;J27,"A",IF(H27=J27,"B","C")))</f>
        <v>C</v>
      </c>
      <c r="X27" s="37" t="str">
        <f>IF(N27="","",IF(N27&gt;P27,"A",IF(N27=P27,"B","C")))</f>
        <v>C</v>
      </c>
      <c r="Y27" s="38">
        <v>4</v>
      </c>
    </row>
    <row r="28" spans="2:26" ht="14.25" thickBot="1" x14ac:dyDescent="0.2">
      <c r="B28" s="15">
        <v>4</v>
      </c>
      <c r="C28" s="110" t="s">
        <v>31</v>
      </c>
      <c r="D28" s="111"/>
      <c r="E28" s="40">
        <v>3</v>
      </c>
      <c r="F28" s="41" t="s">
        <v>196</v>
      </c>
      <c r="G28" s="42">
        <v>8</v>
      </c>
      <c r="H28" s="43">
        <v>5</v>
      </c>
      <c r="I28" s="41" t="s">
        <v>196</v>
      </c>
      <c r="J28" s="42">
        <v>8</v>
      </c>
      <c r="K28" s="43">
        <v>6</v>
      </c>
      <c r="L28" s="41" t="s">
        <v>196</v>
      </c>
      <c r="M28" s="42">
        <v>2</v>
      </c>
      <c r="N28" s="102"/>
      <c r="O28" s="103"/>
      <c r="P28" s="104"/>
      <c r="Q28" s="44">
        <f>S28*3+U28</f>
        <v>3</v>
      </c>
      <c r="R28" s="44">
        <f>(E28+H28+K28)-(G28+J28+M28)</f>
        <v>-4</v>
      </c>
      <c r="S28" s="59">
        <f>COUNTIF(V28:X28,"A")</f>
        <v>1</v>
      </c>
      <c r="T28" s="59">
        <f>COUNTIF(V28:X28,"C")</f>
        <v>2</v>
      </c>
      <c r="U28" s="59">
        <f>COUNTIF(V28:X28,"B")</f>
        <v>0</v>
      </c>
      <c r="V28" s="44" t="str">
        <f>IF(E28="","",IF(E28&gt;G28,"A",IF(E28=G28,"B","C")))</f>
        <v>C</v>
      </c>
      <c r="W28" s="44" t="str">
        <f>IF(H28="","",IF(H28&gt;J28,"A",IF(H28=J28,"B","C")))</f>
        <v>C</v>
      </c>
      <c r="X28" s="45" t="str">
        <f>IF(K28="","",IF(K28&gt;M28,"A",IF(K28=M28,"B","C")))</f>
        <v>A</v>
      </c>
      <c r="Y28" s="46">
        <v>3</v>
      </c>
    </row>
    <row r="29" spans="2:26" x14ac:dyDescent="0.15">
      <c r="C29" s="51"/>
      <c r="D29" s="51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X29" s="17"/>
      <c r="Y29" s="17"/>
    </row>
    <row r="30" spans="2:26" ht="14.25" thickBot="1" x14ac:dyDescent="0.2">
      <c r="C30" s="7"/>
      <c r="D30" s="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X30" s="17"/>
      <c r="Y30" s="17"/>
    </row>
    <row r="31" spans="2:26" ht="14.25" thickBot="1" x14ac:dyDescent="0.2">
      <c r="C31" s="6" t="s">
        <v>206</v>
      </c>
      <c r="D31" s="9" t="s">
        <v>221</v>
      </c>
      <c r="E31" s="120" t="str">
        <f>C32</f>
        <v>アレセイア湘南</v>
      </c>
      <c r="F31" s="121"/>
      <c r="G31" s="122"/>
      <c r="H31" s="99" t="str">
        <f>C33</f>
        <v>茅ケ崎西浜</v>
      </c>
      <c r="I31" s="100"/>
      <c r="J31" s="101"/>
      <c r="K31" s="99" t="str">
        <f>C34</f>
        <v>鶴　　嶺</v>
      </c>
      <c r="L31" s="100"/>
      <c r="M31" s="101"/>
      <c r="N31" s="126"/>
      <c r="O31" s="127"/>
      <c r="P31" s="128"/>
      <c r="Q31" s="20" t="s">
        <v>0</v>
      </c>
      <c r="R31" s="20" t="s">
        <v>2</v>
      </c>
      <c r="S31" s="21" t="s">
        <v>3</v>
      </c>
      <c r="T31" s="21" t="s">
        <v>4</v>
      </c>
      <c r="U31" s="21" t="s">
        <v>5</v>
      </c>
      <c r="V31" s="21"/>
      <c r="W31" s="21"/>
      <c r="X31" s="22"/>
      <c r="Y31" s="23" t="s">
        <v>1</v>
      </c>
    </row>
    <row r="32" spans="2:26" ht="14.25" thickTop="1" x14ac:dyDescent="0.15">
      <c r="B32" s="15">
        <v>1</v>
      </c>
      <c r="C32" s="94" t="s">
        <v>34</v>
      </c>
      <c r="D32" s="95"/>
      <c r="E32" s="96"/>
      <c r="F32" s="97"/>
      <c r="G32" s="98"/>
      <c r="H32" s="25">
        <v>5</v>
      </c>
      <c r="I32" s="26" t="s">
        <v>196</v>
      </c>
      <c r="J32" s="27">
        <v>10</v>
      </c>
      <c r="K32" s="25">
        <v>0</v>
      </c>
      <c r="L32" s="26" t="s">
        <v>196</v>
      </c>
      <c r="M32" s="27">
        <v>13</v>
      </c>
      <c r="N32" s="65"/>
      <c r="O32" s="51"/>
      <c r="P32" s="66"/>
      <c r="Q32" s="29">
        <f>S32*3+U32</f>
        <v>0</v>
      </c>
      <c r="R32" s="29">
        <f>(H32+K32+N32)-(J32+M32+P32)</f>
        <v>-18</v>
      </c>
      <c r="S32" s="28">
        <f>COUNTIF(V32:X32,"A")</f>
        <v>0</v>
      </c>
      <c r="T32" s="28">
        <f>COUNTIF(V32:X32,"C")</f>
        <v>2</v>
      </c>
      <c r="U32" s="28">
        <f>COUNTIF(V32:X32,"B")</f>
        <v>0</v>
      </c>
      <c r="V32" s="29" t="str">
        <f>IF(H32="","",IF(H32&gt;J32,"A",IF(H32=J32,"B","C")))</f>
        <v>C</v>
      </c>
      <c r="W32" s="29" t="str">
        <f>IF(K32="","",IF(K32&gt;M32,"A",IF(K32=M32,"B","C")))</f>
        <v>C</v>
      </c>
      <c r="X32" s="30" t="str">
        <f>IF(N32="","",IF(N32&gt;P32,"A",IF(N32=P32,"B","C")))</f>
        <v/>
      </c>
      <c r="Y32" s="31">
        <v>3</v>
      </c>
    </row>
    <row r="33" spans="1:25" x14ac:dyDescent="0.15">
      <c r="B33" s="15">
        <v>2</v>
      </c>
      <c r="C33" s="94" t="s">
        <v>44</v>
      </c>
      <c r="D33" s="95"/>
      <c r="E33" s="32">
        <v>10</v>
      </c>
      <c r="F33" s="33" t="s">
        <v>196</v>
      </c>
      <c r="G33" s="34">
        <v>5</v>
      </c>
      <c r="H33" s="105"/>
      <c r="I33" s="106"/>
      <c r="J33" s="107"/>
      <c r="K33" s="35">
        <v>6</v>
      </c>
      <c r="L33" s="33" t="s">
        <v>196</v>
      </c>
      <c r="M33" s="34">
        <v>12</v>
      </c>
      <c r="N33" s="65"/>
      <c r="O33" s="51"/>
      <c r="P33" s="66"/>
      <c r="Q33" s="36">
        <f>S33*3+U33</f>
        <v>3</v>
      </c>
      <c r="R33" s="36">
        <f>(E33+K33+N33)-(G33+M33+P33)</f>
        <v>-1</v>
      </c>
      <c r="S33" s="58">
        <f>COUNTIF(V33:X33,"A")</f>
        <v>1</v>
      </c>
      <c r="T33" s="58">
        <f>COUNTIF(V33:X33,"C")</f>
        <v>1</v>
      </c>
      <c r="U33" s="58">
        <f>COUNTIF(V33:X33,"B")</f>
        <v>0</v>
      </c>
      <c r="V33" s="36" t="str">
        <f>IF(E33="","",IF(E33&gt;G33,"A",IF(E33=G33,"B","C")))</f>
        <v>A</v>
      </c>
      <c r="W33" s="36" t="str">
        <f>IF(K33="","",IF(K33&gt;M33,"A",IF(K33=M33,"B","C")))</f>
        <v>C</v>
      </c>
      <c r="X33" s="37" t="str">
        <f>IF(N33="","",IF(N33&gt;P33,"A",IF(N33=P33,"B","C")))</f>
        <v/>
      </c>
      <c r="Y33" s="38">
        <v>2</v>
      </c>
    </row>
    <row r="34" spans="1:25" ht="14.25" thickBot="1" x14ac:dyDescent="0.2">
      <c r="B34" s="15">
        <v>3</v>
      </c>
      <c r="C34" s="116" t="s">
        <v>222</v>
      </c>
      <c r="D34" s="117"/>
      <c r="E34" s="40">
        <v>13</v>
      </c>
      <c r="F34" s="41" t="s">
        <v>196</v>
      </c>
      <c r="G34" s="42">
        <v>0</v>
      </c>
      <c r="H34" s="43">
        <v>12</v>
      </c>
      <c r="I34" s="41" t="s">
        <v>196</v>
      </c>
      <c r="J34" s="42">
        <v>6</v>
      </c>
      <c r="K34" s="102"/>
      <c r="L34" s="103"/>
      <c r="M34" s="125"/>
      <c r="N34" s="65"/>
      <c r="O34" s="51"/>
      <c r="P34" s="66"/>
      <c r="Q34" s="36">
        <f>S34*3+U34</f>
        <v>6</v>
      </c>
      <c r="R34" s="36">
        <f>(E34+H34+N34)-(G34+J34+P34)</f>
        <v>19</v>
      </c>
      <c r="S34" s="58">
        <f>COUNTIF(V34:X34,"A")</f>
        <v>2</v>
      </c>
      <c r="T34" s="58">
        <f>COUNTIF(V34:X34,"C")</f>
        <v>0</v>
      </c>
      <c r="U34" s="58">
        <f>COUNTIF(V34:X34,"B")</f>
        <v>0</v>
      </c>
      <c r="V34" s="36" t="str">
        <f>IF(E34="","",IF(E34&gt;G34,"A",IF(E34=G34,"B","C")))</f>
        <v>A</v>
      </c>
      <c r="W34" s="36" t="str">
        <f>IF(H34="","",IF(H34&gt;J34,"A",IF(H34=J34,"B","C")))</f>
        <v>A</v>
      </c>
      <c r="X34" s="37" t="str">
        <f>IF(N34="","",IF(N34&gt;P34,"A",IF(N34=P34,"B","C")))</f>
        <v/>
      </c>
      <c r="Y34" s="38">
        <v>1</v>
      </c>
    </row>
    <row r="35" spans="1:25" ht="14.25" hidden="1" thickBot="1" x14ac:dyDescent="0.2">
      <c r="A35" s="18"/>
      <c r="B35" s="63"/>
      <c r="C35" s="129"/>
      <c r="D35" s="127"/>
      <c r="E35" s="51"/>
      <c r="F35" s="51"/>
      <c r="G35" s="51"/>
      <c r="H35" s="51"/>
      <c r="I35" s="51"/>
      <c r="J35" s="51"/>
      <c r="K35" s="51"/>
      <c r="L35" s="51"/>
      <c r="M35" s="51"/>
      <c r="N35" s="127"/>
      <c r="O35" s="127"/>
      <c r="P35" s="128"/>
      <c r="Q35" s="44">
        <f>S35*3+U35</f>
        <v>0</v>
      </c>
      <c r="R35" s="44">
        <f>(E35+H35+K35)-(G35+J35+M35)</f>
        <v>0</v>
      </c>
      <c r="S35" s="59">
        <f>COUNTIF(V35:X35,"A")</f>
        <v>0</v>
      </c>
      <c r="T35" s="59">
        <f>COUNTIF(V35:X35,"C")</f>
        <v>0</v>
      </c>
      <c r="U35" s="59">
        <f>COUNTIF(V35:X35,"B")</f>
        <v>0</v>
      </c>
      <c r="V35" s="44" t="str">
        <f>IF(E35="","",IF(E35&gt;G35,"A",IF(E35=G35,"B","C")))</f>
        <v/>
      </c>
      <c r="W35" s="44" t="str">
        <f>IF(H35="","",IF(H35&gt;J35,"A",IF(H35=J35,"B","C")))</f>
        <v/>
      </c>
      <c r="X35" s="45" t="str">
        <f>IF(K35="","",IF(K35&gt;M35,"A",IF(K35=M35,"B","C")))</f>
        <v/>
      </c>
      <c r="Y35" s="46"/>
    </row>
    <row r="36" spans="1:25" x14ac:dyDescent="0.15">
      <c r="A36" s="18"/>
      <c r="B36" s="18"/>
      <c r="C36" s="51"/>
      <c r="D36" s="11"/>
      <c r="E36" s="47"/>
      <c r="F36" s="47"/>
      <c r="G36" s="47"/>
      <c r="H36" s="48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9"/>
      <c r="X36" s="18"/>
    </row>
    <row r="37" spans="1:25" ht="14.25" thickBot="1" x14ac:dyDescent="0.2">
      <c r="A37" s="18"/>
      <c r="B37" s="18"/>
      <c r="C37" s="18"/>
      <c r="D37" s="18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9"/>
      <c r="X37" s="18"/>
    </row>
    <row r="38" spans="1:25" ht="14.25" thickBot="1" x14ac:dyDescent="0.2">
      <c r="A38" s="18"/>
      <c r="B38" s="18"/>
      <c r="C38" s="6" t="s">
        <v>223</v>
      </c>
      <c r="D38" s="67" t="s">
        <v>221</v>
      </c>
      <c r="E38" s="99" t="str">
        <f>C39</f>
        <v>日大藤沢</v>
      </c>
      <c r="F38" s="100"/>
      <c r="G38" s="101"/>
      <c r="H38" s="99" t="str">
        <f>C40</f>
        <v>湘　　南</v>
      </c>
      <c r="I38" s="100"/>
      <c r="J38" s="101"/>
      <c r="K38" s="99" t="str">
        <f>C41</f>
        <v>湘南工科</v>
      </c>
      <c r="L38" s="100"/>
      <c r="M38" s="101"/>
      <c r="N38" s="130"/>
      <c r="O38" s="131"/>
      <c r="P38" s="132"/>
      <c r="Q38" s="20" t="s">
        <v>0</v>
      </c>
      <c r="R38" s="20" t="s">
        <v>2</v>
      </c>
      <c r="S38" s="21" t="s">
        <v>3</v>
      </c>
      <c r="T38" s="21" t="s">
        <v>4</v>
      </c>
      <c r="U38" s="21" t="s">
        <v>5</v>
      </c>
      <c r="V38" s="21"/>
      <c r="W38" s="21"/>
      <c r="X38" s="22"/>
      <c r="Y38" s="23" t="s">
        <v>1</v>
      </c>
    </row>
    <row r="39" spans="1:25" ht="14.25" thickTop="1" x14ac:dyDescent="0.15">
      <c r="A39" s="18"/>
      <c r="B39" s="18">
        <v>1</v>
      </c>
      <c r="C39" s="112" t="s">
        <v>42</v>
      </c>
      <c r="D39" s="113"/>
      <c r="E39" s="96"/>
      <c r="F39" s="97"/>
      <c r="G39" s="98"/>
      <c r="H39" s="25">
        <v>8</v>
      </c>
      <c r="I39" s="26" t="s">
        <v>196</v>
      </c>
      <c r="J39" s="27">
        <v>1</v>
      </c>
      <c r="K39" s="25">
        <v>4</v>
      </c>
      <c r="L39" s="26" t="s">
        <v>196</v>
      </c>
      <c r="M39" s="27">
        <v>3</v>
      </c>
      <c r="N39" s="50"/>
      <c r="O39" s="60"/>
      <c r="P39" s="61"/>
      <c r="Q39" s="29">
        <f>S39*3+U39</f>
        <v>6</v>
      </c>
      <c r="R39" s="29">
        <f>(H39+K39+N39)-(J39+M39+P39)</f>
        <v>8</v>
      </c>
      <c r="S39" s="28">
        <f>COUNTIF(V39:X39,"A")</f>
        <v>2</v>
      </c>
      <c r="T39" s="28">
        <f>COUNTIF(V39:X39,"C")</f>
        <v>0</v>
      </c>
      <c r="U39" s="28">
        <f>COUNTIF(V39:X39,"B")</f>
        <v>0</v>
      </c>
      <c r="V39" s="29" t="str">
        <f>IF(H39="","",IF(H39&gt;J39,"A",IF(H39=J39,"B","C")))</f>
        <v>A</v>
      </c>
      <c r="W39" s="29" t="str">
        <f>IF(K39="","",IF(K39&gt;M39,"A",IF(K39=M39,"B","C")))</f>
        <v>A</v>
      </c>
      <c r="X39" s="30" t="str">
        <f>IF(N39="","",IF(N39&gt;P39,"A",IF(N39=P39,"B","C")))</f>
        <v/>
      </c>
      <c r="Y39" s="31">
        <v>1</v>
      </c>
    </row>
    <row r="40" spans="1:25" x14ac:dyDescent="0.15">
      <c r="A40" s="18"/>
      <c r="B40" s="18">
        <v>2</v>
      </c>
      <c r="C40" s="94" t="s">
        <v>41</v>
      </c>
      <c r="D40" s="95"/>
      <c r="E40" s="32">
        <v>1</v>
      </c>
      <c r="F40" s="33" t="s">
        <v>196</v>
      </c>
      <c r="G40" s="34">
        <v>8</v>
      </c>
      <c r="H40" s="105"/>
      <c r="I40" s="106"/>
      <c r="J40" s="107"/>
      <c r="K40" s="35">
        <v>3</v>
      </c>
      <c r="L40" s="33" t="s">
        <v>196</v>
      </c>
      <c r="M40" s="34">
        <v>7</v>
      </c>
      <c r="N40" s="50"/>
      <c r="O40" s="60"/>
      <c r="P40" s="61"/>
      <c r="Q40" s="36">
        <f>S40*3+U40</f>
        <v>0</v>
      </c>
      <c r="R40" s="36">
        <f>(E40+K40+N40)-(G40+M40+P40)</f>
        <v>-11</v>
      </c>
      <c r="S40" s="58">
        <f>COUNTIF(V40:X40,"A")</f>
        <v>0</v>
      </c>
      <c r="T40" s="58">
        <f>COUNTIF(V40:X40,"C")</f>
        <v>2</v>
      </c>
      <c r="U40" s="58">
        <f>COUNTIF(V40:X40,"B")</f>
        <v>0</v>
      </c>
      <c r="V40" s="36" t="str">
        <f>IF(E40="","",IF(E40&gt;G40,"A",IF(E40=G40,"B","C")))</f>
        <v>C</v>
      </c>
      <c r="W40" s="36" t="str">
        <f>IF(K40="","",IF(K40&gt;M40,"A",IF(K40=M40,"B","C")))</f>
        <v>C</v>
      </c>
      <c r="X40" s="37" t="str">
        <f>IF(N40="","",IF(N40&gt;P40,"A",IF(N40=P40,"B","C")))</f>
        <v/>
      </c>
      <c r="Y40" s="38">
        <v>3</v>
      </c>
    </row>
    <row r="41" spans="1:25" ht="14.25" thickBot="1" x14ac:dyDescent="0.2">
      <c r="A41" s="18"/>
      <c r="B41" s="18">
        <v>3</v>
      </c>
      <c r="C41" s="116" t="s">
        <v>224</v>
      </c>
      <c r="D41" s="117"/>
      <c r="E41" s="40">
        <v>3</v>
      </c>
      <c r="F41" s="41" t="s">
        <v>196</v>
      </c>
      <c r="G41" s="42">
        <v>4</v>
      </c>
      <c r="H41" s="43">
        <v>7</v>
      </c>
      <c r="I41" s="41" t="s">
        <v>196</v>
      </c>
      <c r="J41" s="42">
        <v>3</v>
      </c>
      <c r="K41" s="102"/>
      <c r="L41" s="103"/>
      <c r="M41" s="125"/>
      <c r="N41" s="50"/>
      <c r="O41" s="60"/>
      <c r="P41" s="61"/>
      <c r="Q41" s="44">
        <f>S41*3+U41</f>
        <v>3</v>
      </c>
      <c r="R41" s="44">
        <f>(E41+H41+N41)-(G41+J41+P41)</f>
        <v>3</v>
      </c>
      <c r="S41" s="59">
        <f>COUNTIF(V41:X41,"A")</f>
        <v>1</v>
      </c>
      <c r="T41" s="59">
        <f>COUNTIF(V41:X41,"C")</f>
        <v>1</v>
      </c>
      <c r="U41" s="59">
        <f>COUNTIF(V41:X41,"B")</f>
        <v>0</v>
      </c>
      <c r="V41" s="44" t="str">
        <f>IF(E41="","",IF(E41&gt;G41,"A",IF(E41=G41,"B","C")))</f>
        <v>C</v>
      </c>
      <c r="W41" s="44" t="str">
        <f>IF(H41="","",IF(H41&gt;J41,"A",IF(H41=J41,"B","C")))</f>
        <v>A</v>
      </c>
      <c r="X41" s="45" t="str">
        <f>IF(N41="","",IF(N41&gt;P41,"A",IF(N41=P41,"B","C")))</f>
        <v/>
      </c>
      <c r="Y41" s="46">
        <v>2</v>
      </c>
    </row>
    <row r="42" spans="1:25" x14ac:dyDescent="0.15">
      <c r="A42" s="18"/>
      <c r="B42" s="18"/>
      <c r="C42" s="7"/>
      <c r="D42" s="7"/>
      <c r="E42" s="47"/>
      <c r="F42" s="47"/>
      <c r="G42" s="47"/>
      <c r="H42" s="47"/>
      <c r="I42" s="47"/>
      <c r="J42" s="47"/>
      <c r="K42" s="48"/>
      <c r="L42" s="47"/>
      <c r="M42" s="47"/>
      <c r="N42" s="47"/>
      <c r="O42" s="47"/>
      <c r="P42" s="47"/>
      <c r="Q42" s="51"/>
      <c r="R42" s="51"/>
      <c r="S42" s="51"/>
      <c r="T42" s="51"/>
      <c r="U42" s="51"/>
      <c r="V42" s="51"/>
      <c r="W42" s="51"/>
      <c r="X42" s="51"/>
      <c r="Y42" s="52"/>
    </row>
    <row r="43" spans="1:25" x14ac:dyDescent="0.15">
      <c r="D43" s="89" t="s">
        <v>266</v>
      </c>
      <c r="H43" s="90" t="s">
        <v>267</v>
      </c>
    </row>
    <row r="44" spans="1:25" x14ac:dyDescent="0.15">
      <c r="O44" s="68"/>
    </row>
  </sheetData>
  <mergeCells count="70">
    <mergeCell ref="K41:M41"/>
    <mergeCell ref="C35:D35"/>
    <mergeCell ref="N35:P35"/>
    <mergeCell ref="E38:G38"/>
    <mergeCell ref="H38:J38"/>
    <mergeCell ref="K38:M38"/>
    <mergeCell ref="N38:P38"/>
    <mergeCell ref="C39:D39"/>
    <mergeCell ref="E39:G39"/>
    <mergeCell ref="C40:D40"/>
    <mergeCell ref="H40:J40"/>
    <mergeCell ref="C41:D41"/>
    <mergeCell ref="K34:M34"/>
    <mergeCell ref="C28:D28"/>
    <mergeCell ref="N28:P28"/>
    <mergeCell ref="E31:G31"/>
    <mergeCell ref="H31:J31"/>
    <mergeCell ref="K31:M31"/>
    <mergeCell ref="N31:P31"/>
    <mergeCell ref="C32:D32"/>
    <mergeCell ref="E32:G32"/>
    <mergeCell ref="C33:D33"/>
    <mergeCell ref="H33:J33"/>
    <mergeCell ref="C34:D34"/>
    <mergeCell ref="K27:M27"/>
    <mergeCell ref="C20:D20"/>
    <mergeCell ref="K20:M20"/>
    <mergeCell ref="C21:D21"/>
    <mergeCell ref="N21:P21"/>
    <mergeCell ref="E24:G24"/>
    <mergeCell ref="H24:J24"/>
    <mergeCell ref="K24:M24"/>
    <mergeCell ref="N24:P24"/>
    <mergeCell ref="C25:D25"/>
    <mergeCell ref="E25:G25"/>
    <mergeCell ref="C26:D26"/>
    <mergeCell ref="H26:J26"/>
    <mergeCell ref="C27:D27"/>
    <mergeCell ref="C19:D19"/>
    <mergeCell ref="H19:J19"/>
    <mergeCell ref="C18:D18"/>
    <mergeCell ref="E18:G18"/>
    <mergeCell ref="E17:G17"/>
    <mergeCell ref="H17:J17"/>
    <mergeCell ref="K17:M17"/>
    <mergeCell ref="N17:P17"/>
    <mergeCell ref="C14:D14"/>
    <mergeCell ref="N14:P14"/>
    <mergeCell ref="E10:G10"/>
    <mergeCell ref="H10:J10"/>
    <mergeCell ref="K10:M10"/>
    <mergeCell ref="N10:P10"/>
    <mergeCell ref="C11:D11"/>
    <mergeCell ref="E11:G11"/>
    <mergeCell ref="C12:D12"/>
    <mergeCell ref="H12:J12"/>
    <mergeCell ref="C13:D13"/>
    <mergeCell ref="K13:M13"/>
    <mergeCell ref="N7:P7"/>
    <mergeCell ref="C4:D4"/>
    <mergeCell ref="E4:G4"/>
    <mergeCell ref="E3:G3"/>
    <mergeCell ref="H3:J3"/>
    <mergeCell ref="K3:M3"/>
    <mergeCell ref="N3:P3"/>
    <mergeCell ref="C5:D5"/>
    <mergeCell ref="H5:J5"/>
    <mergeCell ref="C6:D6"/>
    <mergeCell ref="K6:M6"/>
    <mergeCell ref="C7:D7"/>
  </mergeCells>
  <phoneticPr fontId="2"/>
  <pageMargins left="0.19685039370078741" right="0.19685039370078741" top="0.19685039370078741" bottom="0.19685039370078741" header="0.51181102362204722" footer="0.51181102362204722"/>
  <pageSetup paperSize="9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B1:Y27"/>
  <sheetViews>
    <sheetView topLeftCell="C1" workbookViewId="0">
      <selection activeCell="C1" sqref="C1:Y27"/>
    </sheetView>
  </sheetViews>
  <sheetFormatPr defaultRowHeight="13.5" x14ac:dyDescent="0.15"/>
  <cols>
    <col min="1" max="1" width="1.375" style="15" customWidth="1"/>
    <col min="2" max="2" width="2.625" style="15" customWidth="1"/>
    <col min="3" max="3" width="3.75" style="15" customWidth="1"/>
    <col min="4" max="4" width="12.75" style="15" customWidth="1"/>
    <col min="5" max="16" width="4.625" style="15" customWidth="1"/>
    <col min="17" max="18" width="4.625" style="19" customWidth="1"/>
    <col min="19" max="19" width="4.625" style="19" hidden="1" customWidth="1"/>
    <col min="20" max="22" width="3.375" style="19" hidden="1" customWidth="1"/>
    <col min="23" max="23" width="3.375" style="15" hidden="1" customWidth="1"/>
    <col min="24" max="24" width="2" style="19" hidden="1" customWidth="1"/>
    <col min="25" max="25" width="4.625" style="15" customWidth="1"/>
    <col min="26" max="26" width="4.375" style="15" customWidth="1"/>
    <col min="27" max="36" width="4.5" style="15" customWidth="1"/>
    <col min="37" max="16384" width="9" style="15"/>
  </cols>
  <sheetData>
    <row r="1" spans="2:25" ht="18.75" x14ac:dyDescent="0.2">
      <c r="C1" s="1" t="str">
        <f>[1]予選要項!B2</f>
        <v xml:space="preserve">２０１７年度 </v>
      </c>
      <c r="D1" s="1"/>
      <c r="E1" s="2" t="s">
        <v>8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5" ht="19.5" thickBot="1" x14ac:dyDescent="0.25">
      <c r="D2" s="4" t="s">
        <v>6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  <c r="R2" s="3"/>
      <c r="S2" s="3"/>
      <c r="T2" s="3"/>
      <c r="U2" s="3"/>
      <c r="V2" s="3"/>
      <c r="X2" s="17"/>
      <c r="Y2" s="17"/>
    </row>
    <row r="3" spans="2:25" ht="14.25" thickBot="1" x14ac:dyDescent="0.2">
      <c r="C3" s="6" t="s">
        <v>278</v>
      </c>
      <c r="D3" s="9" t="s">
        <v>225</v>
      </c>
      <c r="E3" s="99" t="str">
        <f>C4</f>
        <v>三浦学苑</v>
      </c>
      <c r="F3" s="100"/>
      <c r="G3" s="101"/>
      <c r="H3" s="99" t="str">
        <f>C5</f>
        <v>湘南学院</v>
      </c>
      <c r="I3" s="100"/>
      <c r="J3" s="101"/>
      <c r="K3" s="99" t="str">
        <f>C6</f>
        <v>逗　　葉</v>
      </c>
      <c r="L3" s="100"/>
      <c r="M3" s="101"/>
      <c r="N3" s="99" t="str">
        <f>C7</f>
        <v>逗子開成</v>
      </c>
      <c r="O3" s="100"/>
      <c r="P3" s="101"/>
      <c r="Q3" s="20" t="s">
        <v>0</v>
      </c>
      <c r="R3" s="20" t="s">
        <v>2</v>
      </c>
      <c r="S3" s="21" t="s">
        <v>3</v>
      </c>
      <c r="T3" s="21" t="s">
        <v>4</v>
      </c>
      <c r="U3" s="21" t="s">
        <v>5</v>
      </c>
      <c r="V3" s="21"/>
      <c r="W3" s="21"/>
      <c r="X3" s="22"/>
      <c r="Y3" s="23" t="s">
        <v>1</v>
      </c>
    </row>
    <row r="4" spans="2:25" ht="14.25" thickTop="1" x14ac:dyDescent="0.15">
      <c r="B4" s="15">
        <v>1</v>
      </c>
      <c r="C4" s="157" t="s">
        <v>62</v>
      </c>
      <c r="D4" s="158"/>
      <c r="E4" s="96"/>
      <c r="F4" s="97"/>
      <c r="G4" s="98"/>
      <c r="H4" s="25">
        <v>4</v>
      </c>
      <c r="I4" s="26" t="s">
        <v>272</v>
      </c>
      <c r="J4" s="27">
        <v>0</v>
      </c>
      <c r="K4" s="25">
        <v>9</v>
      </c>
      <c r="L4" s="26" t="s">
        <v>272</v>
      </c>
      <c r="M4" s="27">
        <v>4</v>
      </c>
      <c r="N4" s="25">
        <v>7</v>
      </c>
      <c r="O4" s="26" t="s">
        <v>272</v>
      </c>
      <c r="P4" s="28">
        <v>1</v>
      </c>
      <c r="Q4" s="29">
        <f>S4*3+U4</f>
        <v>9</v>
      </c>
      <c r="R4" s="29">
        <f>(H4+K4+N4)-(J4+M4+P4)</f>
        <v>15</v>
      </c>
      <c r="S4" s="28">
        <f>COUNTIF(V4:X4,"A")</f>
        <v>3</v>
      </c>
      <c r="T4" s="28">
        <f>COUNTIF(V4:X4,"C")</f>
        <v>0</v>
      </c>
      <c r="U4" s="28">
        <f>COUNTIF(V4:X4,"B")</f>
        <v>0</v>
      </c>
      <c r="V4" s="29" t="str">
        <f>IF(H4="","",IF(H4&gt;J4,"A",IF(H4=J4,"B","C")))</f>
        <v>A</v>
      </c>
      <c r="W4" s="29" t="str">
        <f>IF(K4="","",IF(K4&gt;M4,"A",IF(K4=M4,"B","C")))</f>
        <v>A</v>
      </c>
      <c r="X4" s="30" t="str">
        <f>IF(N4="","",IF(N4&gt;P4,"A",IF(N4=P4,"B","C")))</f>
        <v>A</v>
      </c>
      <c r="Y4" s="31">
        <v>1</v>
      </c>
    </row>
    <row r="5" spans="2:25" x14ac:dyDescent="0.15">
      <c r="B5" s="15">
        <v>2</v>
      </c>
      <c r="C5" s="157" t="s">
        <v>60</v>
      </c>
      <c r="D5" s="158"/>
      <c r="E5" s="32">
        <v>0</v>
      </c>
      <c r="F5" s="33" t="s">
        <v>11</v>
      </c>
      <c r="G5" s="34">
        <v>4</v>
      </c>
      <c r="H5" s="105"/>
      <c r="I5" s="106"/>
      <c r="J5" s="107"/>
      <c r="K5" s="35">
        <v>8</v>
      </c>
      <c r="L5" s="33" t="s">
        <v>11</v>
      </c>
      <c r="M5" s="34">
        <v>0</v>
      </c>
      <c r="N5" s="35">
        <v>5</v>
      </c>
      <c r="O5" s="33" t="s">
        <v>11</v>
      </c>
      <c r="P5" s="79">
        <v>1</v>
      </c>
      <c r="Q5" s="36">
        <f>S5*3+U5</f>
        <v>6</v>
      </c>
      <c r="R5" s="36">
        <f>(E5+K5+N5)-(G5+M5+P5)</f>
        <v>8</v>
      </c>
      <c r="S5" s="79">
        <f>COUNTIF(V5:X5,"A")</f>
        <v>2</v>
      </c>
      <c r="T5" s="79">
        <f>COUNTIF(V5:X5,"C")</f>
        <v>1</v>
      </c>
      <c r="U5" s="79">
        <f>COUNTIF(V5:X5,"B")</f>
        <v>0</v>
      </c>
      <c r="V5" s="36" t="str">
        <f>IF(E5="","",IF(E5&gt;G5,"A",IF(E5=G5,"B","C")))</f>
        <v>C</v>
      </c>
      <c r="W5" s="36" t="str">
        <f>IF(K5="","",IF(K5&gt;M5,"A",IF(K5=M5,"B","C")))</f>
        <v>A</v>
      </c>
      <c r="X5" s="37" t="str">
        <f>IF(N5="","",IF(N5&gt;P5,"A",IF(N5=P5,"B","C")))</f>
        <v>A</v>
      </c>
      <c r="Y5" s="38">
        <v>2</v>
      </c>
    </row>
    <row r="6" spans="2:25" x14ac:dyDescent="0.15">
      <c r="B6" s="15">
        <v>3</v>
      </c>
      <c r="C6" s="94" t="s">
        <v>59</v>
      </c>
      <c r="D6" s="95"/>
      <c r="E6" s="32">
        <v>4</v>
      </c>
      <c r="F6" s="33" t="s">
        <v>11</v>
      </c>
      <c r="G6" s="34">
        <v>9</v>
      </c>
      <c r="H6" s="35">
        <v>0</v>
      </c>
      <c r="I6" s="33" t="s">
        <v>11</v>
      </c>
      <c r="J6" s="34">
        <v>8</v>
      </c>
      <c r="K6" s="105"/>
      <c r="L6" s="106"/>
      <c r="M6" s="107"/>
      <c r="N6" s="35">
        <v>8</v>
      </c>
      <c r="O6" s="33" t="s">
        <v>11</v>
      </c>
      <c r="P6" s="79">
        <v>7</v>
      </c>
      <c r="Q6" s="36">
        <f>S6*3+U6</f>
        <v>3</v>
      </c>
      <c r="R6" s="36">
        <f>(E6+H6+N6)-(G6+J6+P6)</f>
        <v>-12</v>
      </c>
      <c r="S6" s="79">
        <f>COUNTIF(V6:X6,"A")</f>
        <v>1</v>
      </c>
      <c r="T6" s="79">
        <f>COUNTIF(V6:X6,"C")</f>
        <v>2</v>
      </c>
      <c r="U6" s="79">
        <f>COUNTIF(V6:X6,"B")</f>
        <v>0</v>
      </c>
      <c r="V6" s="36" t="str">
        <f>IF(E6="","",IF(E6&gt;G6,"A",IF(E6=G6,"B","C")))</f>
        <v>C</v>
      </c>
      <c r="W6" s="36" t="str">
        <f>IF(H6="","",IF(H6&gt;J6,"A",IF(H6=J6,"B","C")))</f>
        <v>C</v>
      </c>
      <c r="X6" s="37" t="str">
        <f>IF(N6="","",IF(N6&gt;P6,"A",IF(N6=P6,"B","C")))</f>
        <v>A</v>
      </c>
      <c r="Y6" s="38">
        <v>3</v>
      </c>
    </row>
    <row r="7" spans="2:25" ht="14.25" thickBot="1" x14ac:dyDescent="0.2">
      <c r="B7" s="15">
        <v>4</v>
      </c>
      <c r="C7" s="110" t="s">
        <v>226</v>
      </c>
      <c r="D7" s="111"/>
      <c r="E7" s="40">
        <v>1</v>
      </c>
      <c r="F7" s="41" t="s">
        <v>11</v>
      </c>
      <c r="G7" s="42">
        <v>7</v>
      </c>
      <c r="H7" s="43">
        <v>1</v>
      </c>
      <c r="I7" s="41" t="s">
        <v>11</v>
      </c>
      <c r="J7" s="42">
        <v>5</v>
      </c>
      <c r="K7" s="43">
        <v>7</v>
      </c>
      <c r="L7" s="41" t="s">
        <v>11</v>
      </c>
      <c r="M7" s="42">
        <v>8</v>
      </c>
      <c r="N7" s="102"/>
      <c r="O7" s="103"/>
      <c r="P7" s="104"/>
      <c r="Q7" s="44">
        <f>S7*3+U7</f>
        <v>0</v>
      </c>
      <c r="R7" s="44">
        <f>(E7+H7+K7)-(G7+J7+M7)</f>
        <v>-11</v>
      </c>
      <c r="S7" s="80">
        <f>COUNTIF(V7:X7,"A")</f>
        <v>0</v>
      </c>
      <c r="T7" s="80">
        <f>COUNTIF(V7:X7,"C")</f>
        <v>3</v>
      </c>
      <c r="U7" s="80">
        <f>COUNTIF(V7:X7,"B")</f>
        <v>0</v>
      </c>
      <c r="V7" s="44" t="str">
        <f>IF(E7="","",IF(E7&gt;G7,"A",IF(E7=G7,"B","C")))</f>
        <v>C</v>
      </c>
      <c r="W7" s="44" t="str">
        <f>IF(H7="","",IF(H7&gt;J7,"A",IF(H7=J7,"B","C")))</f>
        <v>C</v>
      </c>
      <c r="X7" s="45" t="str">
        <f>IF(K7="","",IF(K7&gt;M7,"A",IF(K7=M7,"B","C")))</f>
        <v>C</v>
      </c>
      <c r="Y7" s="46">
        <v>4</v>
      </c>
    </row>
    <row r="8" spans="2:25" x14ac:dyDescent="0.15">
      <c r="C8" s="7"/>
      <c r="D8" s="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X8" s="17"/>
      <c r="Y8" s="17"/>
    </row>
    <row r="9" spans="2:25" ht="14.25" thickBot="1" x14ac:dyDescent="0.2">
      <c r="C9" s="18"/>
      <c r="D9" s="18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X9" s="17"/>
      <c r="Y9" s="17"/>
    </row>
    <row r="10" spans="2:25" ht="14.25" thickBot="1" x14ac:dyDescent="0.2">
      <c r="C10" s="6" t="s">
        <v>12</v>
      </c>
      <c r="D10" s="69" t="s">
        <v>61</v>
      </c>
      <c r="E10" s="133" t="str">
        <f>C11</f>
        <v>逗　　子</v>
      </c>
      <c r="F10" s="134"/>
      <c r="G10" s="135"/>
      <c r="H10" s="99" t="str">
        <f>C12</f>
        <v>追　　浜</v>
      </c>
      <c r="I10" s="100"/>
      <c r="J10" s="101"/>
      <c r="K10" s="99" t="str">
        <f>C13</f>
        <v>横須賀大津</v>
      </c>
      <c r="L10" s="100"/>
      <c r="M10" s="101"/>
      <c r="N10" s="126"/>
      <c r="O10" s="127"/>
      <c r="P10" s="128"/>
      <c r="Q10" s="20" t="s">
        <v>0</v>
      </c>
      <c r="R10" s="20" t="s">
        <v>2</v>
      </c>
      <c r="S10" s="21" t="s">
        <v>3</v>
      </c>
      <c r="T10" s="21" t="s">
        <v>4</v>
      </c>
      <c r="U10" s="21" t="s">
        <v>5</v>
      </c>
      <c r="V10" s="21"/>
      <c r="W10" s="21"/>
      <c r="X10" s="22"/>
      <c r="Y10" s="23" t="s">
        <v>1</v>
      </c>
    </row>
    <row r="11" spans="2:25" ht="14.25" thickTop="1" x14ac:dyDescent="0.15">
      <c r="B11" s="15">
        <v>1</v>
      </c>
      <c r="C11" s="157" t="s">
        <v>227</v>
      </c>
      <c r="D11" s="158"/>
      <c r="E11" s="96"/>
      <c r="F11" s="97"/>
      <c r="G11" s="98"/>
      <c r="H11" s="25">
        <v>0</v>
      </c>
      <c r="I11" s="26" t="s">
        <v>272</v>
      </c>
      <c r="J11" s="27">
        <v>2</v>
      </c>
      <c r="K11" s="25">
        <v>7</v>
      </c>
      <c r="L11" s="26" t="s">
        <v>272</v>
      </c>
      <c r="M11" s="27">
        <v>3</v>
      </c>
      <c r="N11" s="65"/>
      <c r="O11" s="83"/>
      <c r="P11" s="84"/>
      <c r="Q11" s="29">
        <f>S11*3+U11</f>
        <v>3</v>
      </c>
      <c r="R11" s="29">
        <f>(H11+K11+N11)-(J11+M11+P11)</f>
        <v>2</v>
      </c>
      <c r="S11" s="28">
        <f>COUNTIF(V11:X11,"A")</f>
        <v>1</v>
      </c>
      <c r="T11" s="28">
        <f>COUNTIF(V11:X11,"C")</f>
        <v>1</v>
      </c>
      <c r="U11" s="28">
        <f>COUNTIF(V11:X11,"B")</f>
        <v>0</v>
      </c>
      <c r="V11" s="29" t="str">
        <f>IF(H11="","",IF(H11&gt;J11,"A",IF(H11=J11,"B","C")))</f>
        <v>C</v>
      </c>
      <c r="W11" s="29" t="str">
        <f>IF(K11="","",IF(K11&gt;M11,"A",IF(K11=M11,"B","C")))</f>
        <v>A</v>
      </c>
      <c r="X11" s="30" t="str">
        <f>IF(N11="","",IF(N11&gt;P11,"A",IF(N11=P11,"B","C")))</f>
        <v/>
      </c>
      <c r="Y11" s="31">
        <v>2</v>
      </c>
    </row>
    <row r="12" spans="2:25" x14ac:dyDescent="0.15">
      <c r="B12" s="15">
        <v>2</v>
      </c>
      <c r="C12" s="157" t="s">
        <v>228</v>
      </c>
      <c r="D12" s="158"/>
      <c r="E12" s="32">
        <v>2</v>
      </c>
      <c r="F12" s="33" t="s">
        <v>272</v>
      </c>
      <c r="G12" s="34">
        <v>0</v>
      </c>
      <c r="H12" s="105"/>
      <c r="I12" s="106"/>
      <c r="J12" s="107"/>
      <c r="K12" s="35">
        <v>13</v>
      </c>
      <c r="L12" s="33" t="s">
        <v>272</v>
      </c>
      <c r="M12" s="34">
        <v>5</v>
      </c>
      <c r="N12" s="65"/>
      <c r="O12" s="83"/>
      <c r="P12" s="84"/>
      <c r="Q12" s="36">
        <f>S12*3+U12</f>
        <v>6</v>
      </c>
      <c r="R12" s="36">
        <f>(E12+K12+N12)-(G12+M12+P12)</f>
        <v>10</v>
      </c>
      <c r="S12" s="79">
        <f>COUNTIF(V12:X12,"A")</f>
        <v>2</v>
      </c>
      <c r="T12" s="79">
        <f>COUNTIF(V12:X12,"C")</f>
        <v>0</v>
      </c>
      <c r="U12" s="79">
        <f>COUNTIF(V12:X12,"B")</f>
        <v>0</v>
      </c>
      <c r="V12" s="36" t="str">
        <f>IF(E12="","",IF(E12&gt;G12,"A",IF(E12=G12,"B","C")))</f>
        <v>A</v>
      </c>
      <c r="W12" s="36" t="str">
        <f>IF(K12="","",IF(K12&gt;M12,"A",IF(K12=M12,"B","C")))</f>
        <v>A</v>
      </c>
      <c r="X12" s="37" t="str">
        <f>IF(N12="","",IF(N12&gt;P12,"A",IF(N12=P12,"B","C")))</f>
        <v/>
      </c>
      <c r="Y12" s="38">
        <v>1</v>
      </c>
    </row>
    <row r="13" spans="2:25" ht="14.25" thickBot="1" x14ac:dyDescent="0.2">
      <c r="B13" s="15">
        <v>3</v>
      </c>
      <c r="C13" s="136" t="s">
        <v>229</v>
      </c>
      <c r="D13" s="137"/>
      <c r="E13" s="70">
        <v>3</v>
      </c>
      <c r="F13" s="88" t="s">
        <v>272</v>
      </c>
      <c r="G13" s="71">
        <v>7</v>
      </c>
      <c r="H13" s="72">
        <v>5</v>
      </c>
      <c r="I13" s="88" t="s">
        <v>272</v>
      </c>
      <c r="J13" s="71">
        <v>13</v>
      </c>
      <c r="K13" s="138"/>
      <c r="L13" s="139"/>
      <c r="M13" s="140"/>
      <c r="N13" s="65"/>
      <c r="O13" s="83"/>
      <c r="P13" s="84"/>
      <c r="Q13" s="73">
        <f>S13*3+U13</f>
        <v>0</v>
      </c>
      <c r="R13" s="73">
        <f>(E13+H13+N13)-(G13+J13+P13)</f>
        <v>-12</v>
      </c>
      <c r="S13" s="87">
        <f>COUNTIF(V13:X13,"A")</f>
        <v>0</v>
      </c>
      <c r="T13" s="87">
        <f>COUNTIF(V13:X13,"C")</f>
        <v>2</v>
      </c>
      <c r="U13" s="87">
        <f>COUNTIF(V13:X13,"B")</f>
        <v>0</v>
      </c>
      <c r="V13" s="73" t="str">
        <f>IF(E13="","",IF(E13&gt;G13,"A",IF(E13=G13,"B","C")))</f>
        <v>C</v>
      </c>
      <c r="W13" s="73" t="str">
        <f>IF(H13="","",IF(H13&gt;J13,"A",IF(H13=J13,"B","C")))</f>
        <v>C</v>
      </c>
      <c r="X13" s="74" t="str">
        <f>IF(N13="","",IF(N13&gt;P13,"A",IF(N13=P13,"B","C")))</f>
        <v/>
      </c>
      <c r="Y13" s="75">
        <v>3</v>
      </c>
    </row>
    <row r="14" spans="2:25" x14ac:dyDescent="0.15">
      <c r="C14" s="141"/>
      <c r="D14" s="100"/>
      <c r="E14" s="81"/>
      <c r="F14" s="81"/>
      <c r="G14" s="81"/>
      <c r="H14" s="81"/>
      <c r="I14" s="81"/>
      <c r="J14" s="81"/>
      <c r="K14" s="81"/>
      <c r="L14" s="81"/>
      <c r="M14" s="81"/>
      <c r="N14" s="127"/>
      <c r="O14" s="127"/>
      <c r="P14" s="127"/>
      <c r="Q14" s="81"/>
      <c r="R14" s="81"/>
      <c r="S14" s="81"/>
      <c r="T14" s="81"/>
      <c r="U14" s="81"/>
      <c r="V14" s="81"/>
      <c r="W14" s="81"/>
      <c r="X14" s="81"/>
      <c r="Y14" s="76"/>
    </row>
    <row r="15" spans="2:25" x14ac:dyDescent="0.15">
      <c r="C15" s="7"/>
      <c r="D15" s="12" t="s">
        <v>264</v>
      </c>
      <c r="E15" s="47"/>
      <c r="F15" s="161" t="s">
        <v>279</v>
      </c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X15" s="17"/>
      <c r="Y15" s="17"/>
    </row>
    <row r="16" spans="2:25" ht="14.25" thickBot="1" x14ac:dyDescent="0.2">
      <c r="C16" s="18"/>
      <c r="D16" s="18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X16" s="17"/>
      <c r="Y16" s="17"/>
    </row>
    <row r="17" spans="2:25" ht="14.25" thickBot="1" x14ac:dyDescent="0.2">
      <c r="C17" s="6" t="s">
        <v>274</v>
      </c>
      <c r="D17" s="69" t="s">
        <v>61</v>
      </c>
      <c r="E17" s="99" t="str">
        <f>C18</f>
        <v>横須賀工</v>
      </c>
      <c r="F17" s="100"/>
      <c r="G17" s="101"/>
      <c r="H17" s="99" t="str">
        <f>C19</f>
        <v>大　　楠</v>
      </c>
      <c r="I17" s="100"/>
      <c r="J17" s="101"/>
      <c r="K17" s="99" t="str">
        <f>C20</f>
        <v>横須賀総合</v>
      </c>
      <c r="L17" s="100"/>
      <c r="M17" s="101"/>
      <c r="N17" s="130"/>
      <c r="O17" s="131"/>
      <c r="P17" s="132"/>
      <c r="Q17" s="20" t="s">
        <v>0</v>
      </c>
      <c r="R17" s="20" t="s">
        <v>2</v>
      </c>
      <c r="S17" s="21" t="s">
        <v>3</v>
      </c>
      <c r="T17" s="21" t="s">
        <v>4</v>
      </c>
      <c r="U17" s="21" t="s">
        <v>5</v>
      </c>
      <c r="V17" s="21"/>
      <c r="W17" s="21"/>
      <c r="X17" s="22"/>
      <c r="Y17" s="23" t="s">
        <v>1</v>
      </c>
    </row>
    <row r="18" spans="2:25" ht="14.25" thickTop="1" x14ac:dyDescent="0.15">
      <c r="B18" s="15">
        <v>1</v>
      </c>
      <c r="C18" s="94" t="s">
        <v>230</v>
      </c>
      <c r="D18" s="95"/>
      <c r="E18" s="96"/>
      <c r="F18" s="97"/>
      <c r="G18" s="98"/>
      <c r="H18" s="25">
        <v>9</v>
      </c>
      <c r="I18" s="26" t="s">
        <v>272</v>
      </c>
      <c r="J18" s="27">
        <v>7</v>
      </c>
      <c r="K18" s="25">
        <v>3</v>
      </c>
      <c r="L18" s="26" t="s">
        <v>272</v>
      </c>
      <c r="M18" s="27">
        <v>6</v>
      </c>
      <c r="N18" s="50"/>
      <c r="O18" s="85"/>
      <c r="P18" s="86"/>
      <c r="Q18" s="29">
        <f>S18*3+U18</f>
        <v>3</v>
      </c>
      <c r="R18" s="29">
        <f>(H18+K18+N18)-(J18+M18+P18)</f>
        <v>-1</v>
      </c>
      <c r="S18" s="28">
        <f>COUNTIF(V18:X18,"A")</f>
        <v>1</v>
      </c>
      <c r="T18" s="28">
        <f>COUNTIF(V18:X18,"C")</f>
        <v>1</v>
      </c>
      <c r="U18" s="28">
        <f>COUNTIF(V18:X18,"B")</f>
        <v>0</v>
      </c>
      <c r="V18" s="29" t="str">
        <f>IF(H18="","",IF(H18&gt;J18,"A",IF(H18=J18,"B","C")))</f>
        <v>A</v>
      </c>
      <c r="W18" s="29" t="str">
        <f>IF(K18="","",IF(K18&gt;M18,"A",IF(K18=M18,"B","C")))</f>
        <v>C</v>
      </c>
      <c r="X18" s="30" t="str">
        <f>IF(N18="","",IF(N18&gt;P18,"A",IF(N18=P18,"B","C")))</f>
        <v/>
      </c>
      <c r="Y18" s="31">
        <v>2</v>
      </c>
    </row>
    <row r="19" spans="2:25" x14ac:dyDescent="0.15">
      <c r="B19" s="15">
        <v>2</v>
      </c>
      <c r="C19" s="94" t="s">
        <v>231</v>
      </c>
      <c r="D19" s="95"/>
      <c r="E19" s="32">
        <v>7</v>
      </c>
      <c r="F19" s="33" t="s">
        <v>272</v>
      </c>
      <c r="G19" s="34">
        <v>9</v>
      </c>
      <c r="H19" s="105"/>
      <c r="I19" s="106"/>
      <c r="J19" s="107"/>
      <c r="K19" s="35">
        <v>2</v>
      </c>
      <c r="L19" s="33" t="s">
        <v>272</v>
      </c>
      <c r="M19" s="34">
        <v>4</v>
      </c>
      <c r="N19" s="50"/>
      <c r="O19" s="85"/>
      <c r="P19" s="86"/>
      <c r="Q19" s="36">
        <f>S19*3+U19</f>
        <v>0</v>
      </c>
      <c r="R19" s="36">
        <f>(E19+K19+N19)-(G19+M19+P19)</f>
        <v>-4</v>
      </c>
      <c r="S19" s="79">
        <f>COUNTIF(V19:X19,"A")</f>
        <v>0</v>
      </c>
      <c r="T19" s="79">
        <f>COUNTIF(V19:X19,"C")</f>
        <v>2</v>
      </c>
      <c r="U19" s="79">
        <f>COUNTIF(V19:X19,"B")</f>
        <v>0</v>
      </c>
      <c r="V19" s="36" t="str">
        <f>IF(E19="","",IF(E19&gt;G19,"A",IF(E19=G19,"B","C")))</f>
        <v>C</v>
      </c>
      <c r="W19" s="36" t="str">
        <f>IF(K19="","",IF(K19&gt;M19,"A",IF(K19=M19,"B","C")))</f>
        <v>C</v>
      </c>
      <c r="X19" s="37" t="str">
        <f>IF(N19="","",IF(N19&gt;P19,"A",IF(N19=P19,"B","C")))</f>
        <v/>
      </c>
      <c r="Y19" s="38">
        <v>3</v>
      </c>
    </row>
    <row r="20" spans="2:25" ht="14.25" thickBot="1" x14ac:dyDescent="0.2">
      <c r="B20" s="15">
        <v>3</v>
      </c>
      <c r="C20" s="159" t="s">
        <v>232</v>
      </c>
      <c r="D20" s="160"/>
      <c r="E20" s="32">
        <v>6</v>
      </c>
      <c r="F20" s="33" t="s">
        <v>272</v>
      </c>
      <c r="G20" s="34">
        <v>3</v>
      </c>
      <c r="H20" s="35">
        <v>4</v>
      </c>
      <c r="I20" s="33" t="s">
        <v>272</v>
      </c>
      <c r="J20" s="34">
        <v>2</v>
      </c>
      <c r="K20" s="105"/>
      <c r="L20" s="106"/>
      <c r="M20" s="107"/>
      <c r="N20" s="50"/>
      <c r="O20" s="85"/>
      <c r="P20" s="86"/>
      <c r="Q20" s="36">
        <f>S20*3+U20</f>
        <v>6</v>
      </c>
      <c r="R20" s="36">
        <f>(E20+H20+N20)-(G20+J20+P20)</f>
        <v>5</v>
      </c>
      <c r="S20" s="79">
        <f>COUNTIF(V20:X20,"A")</f>
        <v>2</v>
      </c>
      <c r="T20" s="79">
        <f>COUNTIF(V20:X20,"C")</f>
        <v>0</v>
      </c>
      <c r="U20" s="79">
        <f>COUNTIF(V20:X20,"B")</f>
        <v>0</v>
      </c>
      <c r="V20" s="36" t="str">
        <f>IF(E20="","",IF(E20&gt;G20,"A",IF(E20=G20,"B","C")))</f>
        <v>A</v>
      </c>
      <c r="W20" s="36" t="str">
        <f>IF(H20="","",IF(H20&gt;J20,"A",IF(H20=J20,"B","C")))</f>
        <v>A</v>
      </c>
      <c r="X20" s="37" t="str">
        <f>IF(N20="","",IF(N20&gt;P20,"A",IF(N20=P20,"B","C")))</f>
        <v/>
      </c>
      <c r="Y20" s="38">
        <v>1</v>
      </c>
    </row>
    <row r="21" spans="2:25" x14ac:dyDescent="0.15">
      <c r="C21" s="7"/>
      <c r="D21" s="7"/>
    </row>
    <row r="22" spans="2:25" x14ac:dyDescent="0.15">
      <c r="C22" s="18"/>
      <c r="D22" s="12"/>
      <c r="E22" s="47"/>
      <c r="F22" s="47"/>
      <c r="G22" s="47"/>
      <c r="H22" s="14"/>
      <c r="I22" s="47"/>
      <c r="J22" s="47"/>
      <c r="K22" s="47"/>
      <c r="L22" s="47"/>
    </row>
    <row r="23" spans="2:25" ht="14.25" thickBot="1" x14ac:dyDescent="0.2">
      <c r="C23" s="18"/>
      <c r="D23" s="12"/>
    </row>
    <row r="24" spans="2:25" ht="14.25" thickBot="1" x14ac:dyDescent="0.2">
      <c r="B24" s="18"/>
      <c r="C24" s="6" t="s">
        <v>275</v>
      </c>
      <c r="D24" s="9" t="s">
        <v>233</v>
      </c>
      <c r="E24" s="99" t="str">
        <f>C25</f>
        <v>津久井浜</v>
      </c>
      <c r="F24" s="100"/>
      <c r="G24" s="101"/>
      <c r="H24" s="99" t="str">
        <f>C26</f>
        <v>横須賀学院</v>
      </c>
      <c r="I24" s="100"/>
      <c r="J24" s="101"/>
      <c r="K24" s="99" t="str">
        <f>C27</f>
        <v>横須賀</v>
      </c>
      <c r="L24" s="100"/>
      <c r="M24" s="101"/>
      <c r="N24" s="130"/>
      <c r="O24" s="131"/>
      <c r="P24" s="132"/>
      <c r="Q24" s="20" t="s">
        <v>0</v>
      </c>
      <c r="R24" s="20" t="s">
        <v>2</v>
      </c>
      <c r="S24" s="21" t="s">
        <v>3</v>
      </c>
      <c r="T24" s="21" t="s">
        <v>4</v>
      </c>
      <c r="U24" s="21" t="s">
        <v>5</v>
      </c>
      <c r="V24" s="21"/>
      <c r="W24" s="21"/>
      <c r="X24" s="22"/>
      <c r="Y24" s="23" t="s">
        <v>1</v>
      </c>
    </row>
    <row r="25" spans="2:25" ht="14.25" thickTop="1" x14ac:dyDescent="0.15">
      <c r="B25" s="18">
        <v>1</v>
      </c>
      <c r="C25" s="94" t="s">
        <v>234</v>
      </c>
      <c r="D25" s="95"/>
      <c r="E25" s="96"/>
      <c r="F25" s="97"/>
      <c r="G25" s="98"/>
      <c r="H25" s="25">
        <v>0</v>
      </c>
      <c r="I25" s="26" t="s">
        <v>272</v>
      </c>
      <c r="J25" s="27">
        <v>5</v>
      </c>
      <c r="K25" s="25">
        <v>1</v>
      </c>
      <c r="L25" s="26" t="s">
        <v>272</v>
      </c>
      <c r="M25" s="27">
        <v>3</v>
      </c>
      <c r="N25" s="50"/>
      <c r="O25" s="85"/>
      <c r="P25" s="86"/>
      <c r="Q25" s="29">
        <f>S25*3+U25</f>
        <v>0</v>
      </c>
      <c r="R25" s="29">
        <f>(H25+K25+N25)-(J25+M25+P25)</f>
        <v>-7</v>
      </c>
      <c r="S25" s="28">
        <f>COUNTIF(V25:X25,"A")</f>
        <v>0</v>
      </c>
      <c r="T25" s="28">
        <f>COUNTIF(V25:X25,"C")</f>
        <v>2</v>
      </c>
      <c r="U25" s="28">
        <f>COUNTIF(V25:X25,"B")</f>
        <v>0</v>
      </c>
      <c r="V25" s="29" t="str">
        <f>IF(H25="","",IF(H25&gt;J25,"A",IF(H25=J25,"B","C")))</f>
        <v>C</v>
      </c>
      <c r="W25" s="29" t="str">
        <f>IF(K25="","",IF(K25&gt;M25,"A",IF(K25=M25,"B","C")))</f>
        <v>C</v>
      </c>
      <c r="X25" s="30" t="str">
        <f>IF(N25="","",IF(N25&gt;P25,"A",IF(N25=P25,"B","C")))</f>
        <v/>
      </c>
      <c r="Y25" s="31">
        <v>3</v>
      </c>
    </row>
    <row r="26" spans="2:25" x14ac:dyDescent="0.15">
      <c r="B26" s="18">
        <v>2</v>
      </c>
      <c r="C26" s="157" t="s">
        <v>235</v>
      </c>
      <c r="D26" s="158"/>
      <c r="E26" s="32">
        <v>5</v>
      </c>
      <c r="F26" s="33" t="s">
        <v>272</v>
      </c>
      <c r="G26" s="34">
        <v>0</v>
      </c>
      <c r="H26" s="105"/>
      <c r="I26" s="106"/>
      <c r="J26" s="107"/>
      <c r="K26" s="35">
        <v>5</v>
      </c>
      <c r="L26" s="33" t="s">
        <v>272</v>
      </c>
      <c r="M26" s="34">
        <v>2</v>
      </c>
      <c r="N26" s="50"/>
      <c r="O26" s="85"/>
      <c r="P26" s="86"/>
      <c r="Q26" s="36">
        <f>S26*3+U26</f>
        <v>6</v>
      </c>
      <c r="R26" s="36">
        <f>(E26+K26+N26)-(G26+M26+P26)</f>
        <v>8</v>
      </c>
      <c r="S26" s="79">
        <f>COUNTIF(V26:X26,"A")</f>
        <v>2</v>
      </c>
      <c r="T26" s="79">
        <f>COUNTIF(V26:X26,"C")</f>
        <v>0</v>
      </c>
      <c r="U26" s="79">
        <f>COUNTIF(V26:X26,"B")</f>
        <v>0</v>
      </c>
      <c r="V26" s="36" t="str">
        <f>IF(E26="","",IF(E26&gt;G26,"A",IF(E26=G26,"B","C")))</f>
        <v>A</v>
      </c>
      <c r="W26" s="36" t="str">
        <f>IF(K26="","",IF(K26&gt;M26,"A",IF(K26=M26,"B","C")))</f>
        <v>A</v>
      </c>
      <c r="X26" s="37" t="str">
        <f>IF(N26="","",IF(N26&gt;P26,"A",IF(N26=P26,"B","C")))</f>
        <v/>
      </c>
      <c r="Y26" s="38">
        <v>1</v>
      </c>
    </row>
    <row r="27" spans="2:25" ht="14.25" thickBot="1" x14ac:dyDescent="0.2">
      <c r="B27" s="18">
        <v>3</v>
      </c>
      <c r="C27" s="110" t="s">
        <v>236</v>
      </c>
      <c r="D27" s="111"/>
      <c r="E27" s="40">
        <v>3</v>
      </c>
      <c r="F27" s="41" t="s">
        <v>272</v>
      </c>
      <c r="G27" s="42">
        <v>1</v>
      </c>
      <c r="H27" s="43">
        <v>2</v>
      </c>
      <c r="I27" s="41" t="s">
        <v>272</v>
      </c>
      <c r="J27" s="42">
        <v>5</v>
      </c>
      <c r="K27" s="102"/>
      <c r="L27" s="103"/>
      <c r="M27" s="125"/>
      <c r="N27" s="50"/>
      <c r="O27" s="85"/>
      <c r="P27" s="86"/>
      <c r="Q27" s="44">
        <f>S27*3+U27</f>
        <v>3</v>
      </c>
      <c r="R27" s="44">
        <f>(E27+H27+N27)-(G27+J27+P27)</f>
        <v>-1</v>
      </c>
      <c r="S27" s="80">
        <f>COUNTIF(V27:X27,"A")</f>
        <v>1</v>
      </c>
      <c r="T27" s="80">
        <f>COUNTIF(V27:X27,"C")</f>
        <v>1</v>
      </c>
      <c r="U27" s="80">
        <f>COUNTIF(V27:X27,"B")</f>
        <v>0</v>
      </c>
      <c r="V27" s="44" t="str">
        <f>IF(E27="","",IF(E27&gt;G27,"A",IF(E27=G27,"B","C")))</f>
        <v>A</v>
      </c>
      <c r="W27" s="44" t="str">
        <f>IF(H27="","",IF(H27&gt;J27,"A",IF(H27=J27,"B","C")))</f>
        <v>C</v>
      </c>
      <c r="X27" s="45" t="str">
        <f>IF(N27="","",IF(N27&gt;P27,"A",IF(N27=P27,"B","C")))</f>
        <v/>
      </c>
      <c r="Y27" s="46">
        <v>2</v>
      </c>
    </row>
  </sheetData>
  <mergeCells count="44">
    <mergeCell ref="K27:M27"/>
    <mergeCell ref="C20:D20"/>
    <mergeCell ref="K20:M20"/>
    <mergeCell ref="E24:G24"/>
    <mergeCell ref="H24:J24"/>
    <mergeCell ref="K24:M24"/>
    <mergeCell ref="C27:D27"/>
    <mergeCell ref="N24:P24"/>
    <mergeCell ref="C25:D25"/>
    <mergeCell ref="E25:G25"/>
    <mergeCell ref="C26:D26"/>
    <mergeCell ref="H26:J26"/>
    <mergeCell ref="C18:D18"/>
    <mergeCell ref="E18:G18"/>
    <mergeCell ref="C19:D19"/>
    <mergeCell ref="H19:J19"/>
    <mergeCell ref="C14:D14"/>
    <mergeCell ref="N14:P14"/>
    <mergeCell ref="E17:G17"/>
    <mergeCell ref="H17:J17"/>
    <mergeCell ref="K17:M17"/>
    <mergeCell ref="N17:P17"/>
    <mergeCell ref="N10:P10"/>
    <mergeCell ref="C13:D13"/>
    <mergeCell ref="K13:M13"/>
    <mergeCell ref="C12:D12"/>
    <mergeCell ref="H12:J12"/>
    <mergeCell ref="C11:D11"/>
    <mergeCell ref="E11:G11"/>
    <mergeCell ref="C4:D4"/>
    <mergeCell ref="E4:G4"/>
    <mergeCell ref="E10:G10"/>
    <mergeCell ref="H10:J10"/>
    <mergeCell ref="K10:M10"/>
    <mergeCell ref="C5:D5"/>
    <mergeCell ref="H5:J5"/>
    <mergeCell ref="C6:D6"/>
    <mergeCell ref="K6:M6"/>
    <mergeCell ref="C7:D7"/>
    <mergeCell ref="E3:G3"/>
    <mergeCell ref="H3:J3"/>
    <mergeCell ref="K3:M3"/>
    <mergeCell ref="N3:P3"/>
    <mergeCell ref="N7:P7"/>
  </mergeCells>
  <phoneticPr fontId="2"/>
  <pageMargins left="0.19685039370078741" right="0.19685039370078741" top="0.19685039370078741" bottom="0.19685039370078741" header="0.51181102362204722" footer="0.51181102362204722"/>
  <pageSetup paperSize="9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</sheetPr>
  <dimension ref="A1:Y70"/>
  <sheetViews>
    <sheetView tabSelected="1" topLeftCell="A49" workbookViewId="0">
      <selection activeCell="AA59" sqref="AA59"/>
    </sheetView>
  </sheetViews>
  <sheetFormatPr defaultRowHeight="13.5" x14ac:dyDescent="0.15"/>
  <cols>
    <col min="1" max="1" width="1.125" style="15" customWidth="1"/>
    <col min="2" max="2" width="2.625" style="15" customWidth="1"/>
    <col min="3" max="3" width="3.75" style="10" customWidth="1"/>
    <col min="4" max="4" width="12.75" style="10" customWidth="1"/>
    <col min="5" max="18" width="4.625" style="19" customWidth="1"/>
    <col min="19" max="19" width="4.625" style="19" hidden="1" customWidth="1"/>
    <col min="20" max="22" width="4.75" style="19" hidden="1" customWidth="1"/>
    <col min="23" max="23" width="3" style="15" hidden="1" customWidth="1"/>
    <col min="24" max="24" width="12.5" style="15" hidden="1" customWidth="1"/>
    <col min="25" max="25" width="4.625" style="15" customWidth="1"/>
    <col min="26" max="26" width="7.625" style="15" customWidth="1"/>
    <col min="27" max="16384" width="9" style="15"/>
  </cols>
  <sheetData>
    <row r="1" spans="2:25" ht="18.75" x14ac:dyDescent="0.2">
      <c r="C1" s="1" t="str">
        <f>[1]予選要項!B2</f>
        <v xml:space="preserve">２０１７年度 </v>
      </c>
      <c r="D1" s="1"/>
      <c r="E1" s="2" t="s">
        <v>237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U1" s="3"/>
      <c r="V1" s="3"/>
    </row>
    <row r="2" spans="2:25" ht="18" customHeight="1" thickBot="1" x14ac:dyDescent="0.25">
      <c r="C2" s="18"/>
      <c r="D2" s="4" t="s">
        <v>6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  <c r="R2" s="3"/>
      <c r="S2" s="3"/>
      <c r="T2" s="3"/>
      <c r="U2" s="3"/>
      <c r="V2" s="3"/>
      <c r="X2" s="17"/>
      <c r="Y2" s="17"/>
    </row>
    <row r="3" spans="2:25" ht="14.25" thickBot="1" x14ac:dyDescent="0.2">
      <c r="C3" s="6" t="s">
        <v>16</v>
      </c>
      <c r="D3" s="9" t="s">
        <v>72</v>
      </c>
      <c r="E3" s="120" t="str">
        <f>C4</f>
        <v>大　　和</v>
      </c>
      <c r="F3" s="121"/>
      <c r="G3" s="122"/>
      <c r="H3" s="99" t="str">
        <f>C5</f>
        <v>大 和 西</v>
      </c>
      <c r="I3" s="100"/>
      <c r="J3" s="101"/>
      <c r="K3" s="99" t="str">
        <f>C6</f>
        <v>上 溝 南</v>
      </c>
      <c r="L3" s="100"/>
      <c r="M3" s="101"/>
      <c r="N3" s="99" t="str">
        <f>C7</f>
        <v>厚 木 西</v>
      </c>
      <c r="O3" s="100"/>
      <c r="P3" s="101"/>
      <c r="Q3" s="20" t="s">
        <v>0</v>
      </c>
      <c r="R3" s="20" t="s">
        <v>2</v>
      </c>
      <c r="S3" s="21" t="s">
        <v>3</v>
      </c>
      <c r="T3" s="21" t="s">
        <v>4</v>
      </c>
      <c r="U3" s="21" t="s">
        <v>5</v>
      </c>
      <c r="V3" s="21"/>
      <c r="W3" s="21"/>
      <c r="X3" s="22"/>
      <c r="Y3" s="23" t="s">
        <v>1</v>
      </c>
    </row>
    <row r="4" spans="2:25" ht="14.25" thickTop="1" x14ac:dyDescent="0.15">
      <c r="B4" s="15">
        <v>1</v>
      </c>
      <c r="C4" s="94" t="s">
        <v>75</v>
      </c>
      <c r="D4" s="142"/>
      <c r="E4" s="96"/>
      <c r="F4" s="97"/>
      <c r="G4" s="98"/>
      <c r="H4" s="25">
        <v>10</v>
      </c>
      <c r="I4" s="26" t="s">
        <v>272</v>
      </c>
      <c r="J4" s="27">
        <v>0</v>
      </c>
      <c r="K4" s="25">
        <v>1</v>
      </c>
      <c r="L4" s="26" t="s">
        <v>272</v>
      </c>
      <c r="M4" s="27">
        <v>2</v>
      </c>
      <c r="N4" s="25">
        <v>1</v>
      </c>
      <c r="O4" s="26" t="s">
        <v>272</v>
      </c>
      <c r="P4" s="28">
        <v>2</v>
      </c>
      <c r="Q4" s="29">
        <f>S4*3+U4</f>
        <v>3</v>
      </c>
      <c r="R4" s="29">
        <f>(H4+K4+N4)-(J4+M4+P4)</f>
        <v>8</v>
      </c>
      <c r="S4" s="28">
        <f>COUNTIF(V4:X4,"A")</f>
        <v>1</v>
      </c>
      <c r="T4" s="28">
        <f>COUNTIF(V4:X4,"C")</f>
        <v>2</v>
      </c>
      <c r="U4" s="28">
        <f>COUNTIF(V4:X4,"B")</f>
        <v>0</v>
      </c>
      <c r="V4" s="29" t="str">
        <f>IF(H4="","",IF(H4&gt;J4,"A",IF(H4=J4,"B","C")))</f>
        <v>A</v>
      </c>
      <c r="W4" s="29" t="str">
        <f>IF(K4="","",IF(K4&gt;M4,"A",IF(K4=M4,"B","C")))</f>
        <v>C</v>
      </c>
      <c r="X4" s="30" t="str">
        <f>IF(N4="","",IF(N4&gt;P4,"A",IF(N4=P4,"B","C")))</f>
        <v>C</v>
      </c>
      <c r="Y4" s="31">
        <v>3</v>
      </c>
    </row>
    <row r="5" spans="2:25" x14ac:dyDescent="0.15">
      <c r="B5" s="15">
        <v>2</v>
      </c>
      <c r="C5" s="94" t="s">
        <v>91</v>
      </c>
      <c r="D5" s="142"/>
      <c r="E5" s="32">
        <v>0</v>
      </c>
      <c r="F5" s="33" t="s">
        <v>272</v>
      </c>
      <c r="G5" s="34">
        <v>10</v>
      </c>
      <c r="H5" s="105"/>
      <c r="I5" s="106"/>
      <c r="J5" s="107"/>
      <c r="K5" s="35">
        <v>3</v>
      </c>
      <c r="L5" s="33" t="s">
        <v>272</v>
      </c>
      <c r="M5" s="34">
        <v>7</v>
      </c>
      <c r="N5" s="35">
        <v>3</v>
      </c>
      <c r="O5" s="33" t="s">
        <v>272</v>
      </c>
      <c r="P5" s="79">
        <v>6</v>
      </c>
      <c r="Q5" s="36">
        <f>S5*3+U5</f>
        <v>0</v>
      </c>
      <c r="R5" s="36">
        <f>(E5+K5+N5)-(G5+M5+P5)</f>
        <v>-17</v>
      </c>
      <c r="S5" s="79">
        <f>COUNTIF(V5:X5,"A")</f>
        <v>0</v>
      </c>
      <c r="T5" s="79">
        <f>COUNTIF(V5:X5,"C")</f>
        <v>3</v>
      </c>
      <c r="U5" s="79">
        <f>COUNTIF(V5:X5,"B")</f>
        <v>0</v>
      </c>
      <c r="V5" s="36" t="str">
        <f>IF(E5="","",IF(E5&gt;G5,"A",IF(E5=G5,"B","C")))</f>
        <v>C</v>
      </c>
      <c r="W5" s="36" t="str">
        <f>IF(K5="","",IF(K5&gt;M5,"A",IF(K5=M5,"B","C")))</f>
        <v>C</v>
      </c>
      <c r="X5" s="37" t="str">
        <f>IF(N5="","",IF(N5&gt;P5,"A",IF(N5=P5,"B","C")))</f>
        <v>C</v>
      </c>
      <c r="Y5" s="38">
        <v>4</v>
      </c>
    </row>
    <row r="6" spans="2:25" x14ac:dyDescent="0.15">
      <c r="B6" s="15">
        <v>3</v>
      </c>
      <c r="C6" s="157" t="s">
        <v>84</v>
      </c>
      <c r="D6" s="162"/>
      <c r="E6" s="32">
        <v>2</v>
      </c>
      <c r="F6" s="33" t="s">
        <v>272</v>
      </c>
      <c r="G6" s="34">
        <v>1</v>
      </c>
      <c r="H6" s="35">
        <v>7</v>
      </c>
      <c r="I6" s="33" t="s">
        <v>272</v>
      </c>
      <c r="J6" s="34">
        <v>3</v>
      </c>
      <c r="K6" s="105"/>
      <c r="L6" s="106"/>
      <c r="M6" s="107"/>
      <c r="N6" s="35">
        <v>6</v>
      </c>
      <c r="O6" s="33" t="s">
        <v>272</v>
      </c>
      <c r="P6" s="79">
        <v>0</v>
      </c>
      <c r="Q6" s="36">
        <f>S6*3+U6</f>
        <v>9</v>
      </c>
      <c r="R6" s="36">
        <f>(E6+H6+N6)-(G6+J6+P6)</f>
        <v>11</v>
      </c>
      <c r="S6" s="79">
        <f>COUNTIF(V6:X6,"A")</f>
        <v>3</v>
      </c>
      <c r="T6" s="79">
        <f>COUNTIF(V6:X6,"C")</f>
        <v>0</v>
      </c>
      <c r="U6" s="79">
        <f>COUNTIF(V6:X6,"B")</f>
        <v>0</v>
      </c>
      <c r="V6" s="36" t="str">
        <f>IF(E6="","",IF(E6&gt;G6,"A",IF(E6=G6,"B","C")))</f>
        <v>A</v>
      </c>
      <c r="W6" s="36" t="str">
        <f>IF(H6="","",IF(H6&gt;J6,"A",IF(H6=J6,"B","C")))</f>
        <v>A</v>
      </c>
      <c r="X6" s="37" t="str">
        <f>IF(N6="","",IF(N6&gt;P6,"A",IF(N6=P6,"B","C")))</f>
        <v>A</v>
      </c>
      <c r="Y6" s="38">
        <v>1</v>
      </c>
    </row>
    <row r="7" spans="2:25" ht="14.25" thickBot="1" x14ac:dyDescent="0.2">
      <c r="B7" s="15">
        <v>4</v>
      </c>
      <c r="C7" s="159" t="s">
        <v>85</v>
      </c>
      <c r="D7" s="163"/>
      <c r="E7" s="40">
        <v>2</v>
      </c>
      <c r="F7" s="41" t="s">
        <v>272</v>
      </c>
      <c r="G7" s="42">
        <v>1</v>
      </c>
      <c r="H7" s="43">
        <v>6</v>
      </c>
      <c r="I7" s="41" t="s">
        <v>272</v>
      </c>
      <c r="J7" s="42">
        <v>3</v>
      </c>
      <c r="K7" s="43">
        <v>0</v>
      </c>
      <c r="L7" s="41" t="s">
        <v>272</v>
      </c>
      <c r="M7" s="42">
        <v>6</v>
      </c>
      <c r="N7" s="102"/>
      <c r="O7" s="103"/>
      <c r="P7" s="104"/>
      <c r="Q7" s="44">
        <f>S7*3+U7</f>
        <v>6</v>
      </c>
      <c r="R7" s="44">
        <f>(E7+H7+K7)-(G7+J7+M7)</f>
        <v>-2</v>
      </c>
      <c r="S7" s="80">
        <f>COUNTIF(V7:X7,"A")</f>
        <v>2</v>
      </c>
      <c r="T7" s="80">
        <f>COUNTIF(V7:X7,"C")</f>
        <v>1</v>
      </c>
      <c r="U7" s="80">
        <f>COUNTIF(V7:X7,"B")</f>
        <v>0</v>
      </c>
      <c r="V7" s="44" t="str">
        <f>IF(E7="","",IF(E7&gt;G7,"A",IF(E7=G7,"B","C")))</f>
        <v>A</v>
      </c>
      <c r="W7" s="44" t="str">
        <f>IF(H7="","",IF(H7&gt;J7,"A",IF(H7=J7,"B","C")))</f>
        <v>A</v>
      </c>
      <c r="X7" s="45" t="str">
        <f>IF(K7="","",IF(K7&gt;M7,"A",IF(K7=M7,"B","C")))</f>
        <v>C</v>
      </c>
      <c r="Y7" s="46">
        <v>2</v>
      </c>
    </row>
    <row r="8" spans="2:25" x14ac:dyDescent="0.15">
      <c r="C8" s="7"/>
      <c r="D8" s="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X8" s="17"/>
      <c r="Y8" s="17"/>
    </row>
    <row r="9" spans="2:25" ht="14.25" thickBot="1" x14ac:dyDescent="0.2">
      <c r="C9" s="18"/>
      <c r="D9" s="18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X9" s="17"/>
      <c r="Y9" s="17"/>
    </row>
    <row r="10" spans="2:25" ht="14.25" thickBot="1" x14ac:dyDescent="0.2">
      <c r="C10" s="6" t="s">
        <v>280</v>
      </c>
      <c r="D10" s="9" t="s">
        <v>68</v>
      </c>
      <c r="E10" s="120" t="str">
        <f>C11</f>
        <v>相模田名</v>
      </c>
      <c r="F10" s="121"/>
      <c r="G10" s="122"/>
      <c r="H10" s="99" t="str">
        <f>C12</f>
        <v>大 和 南</v>
      </c>
      <c r="I10" s="100"/>
      <c r="J10" s="101"/>
      <c r="K10" s="99" t="str">
        <f>C13</f>
        <v>麻布大附</v>
      </c>
      <c r="L10" s="100"/>
      <c r="M10" s="101"/>
      <c r="N10" s="99" t="str">
        <f>C14</f>
        <v>有　　馬</v>
      </c>
      <c r="O10" s="100"/>
      <c r="P10" s="101"/>
      <c r="Q10" s="20" t="s">
        <v>0</v>
      </c>
      <c r="R10" s="20" t="s">
        <v>2</v>
      </c>
      <c r="S10" s="21" t="s">
        <v>3</v>
      </c>
      <c r="T10" s="21" t="s">
        <v>4</v>
      </c>
      <c r="U10" s="21" t="s">
        <v>5</v>
      </c>
      <c r="V10" s="21"/>
      <c r="W10" s="21"/>
      <c r="X10" s="22"/>
      <c r="Y10" s="23" t="s">
        <v>1</v>
      </c>
    </row>
    <row r="11" spans="2:25" ht="14.25" thickTop="1" x14ac:dyDescent="0.15">
      <c r="B11" s="15">
        <v>1</v>
      </c>
      <c r="C11" s="94" t="s">
        <v>69</v>
      </c>
      <c r="D11" s="142"/>
      <c r="E11" s="96"/>
      <c r="F11" s="97"/>
      <c r="G11" s="98"/>
      <c r="H11" s="25">
        <v>4</v>
      </c>
      <c r="I11" s="26" t="s">
        <v>272</v>
      </c>
      <c r="J11" s="27">
        <v>8</v>
      </c>
      <c r="K11" s="25">
        <v>0</v>
      </c>
      <c r="L11" s="26" t="s">
        <v>272</v>
      </c>
      <c r="M11" s="27">
        <v>7</v>
      </c>
      <c r="N11" s="25">
        <v>8</v>
      </c>
      <c r="O11" s="26" t="s">
        <v>272</v>
      </c>
      <c r="P11" s="28">
        <v>7</v>
      </c>
      <c r="Q11" s="29">
        <f>S11*3+U11</f>
        <v>3</v>
      </c>
      <c r="R11" s="29">
        <f>(H11+K11+N11)-(J11+M11+P11)</f>
        <v>-10</v>
      </c>
      <c r="S11" s="28">
        <f>COUNTIF(V11:X11,"A")</f>
        <v>1</v>
      </c>
      <c r="T11" s="28">
        <f>COUNTIF(V11:X11,"C")</f>
        <v>2</v>
      </c>
      <c r="U11" s="28">
        <f>COUNTIF(V11:X11,"B")</f>
        <v>0</v>
      </c>
      <c r="V11" s="29" t="str">
        <f>IF(H11="","",IF(H11&gt;J11,"A",IF(H11=J11,"B","C")))</f>
        <v>C</v>
      </c>
      <c r="W11" s="29" t="str">
        <f>IF(K11="","",IF(K11&gt;M11,"A",IF(K11=M11,"B","C")))</f>
        <v>C</v>
      </c>
      <c r="X11" s="30" t="str">
        <f>IF(N11="","",IF(N11&gt;P11,"A",IF(N11=P11,"B","C")))</f>
        <v>A</v>
      </c>
      <c r="Y11" s="31">
        <v>4</v>
      </c>
    </row>
    <row r="12" spans="2:25" x14ac:dyDescent="0.15">
      <c r="B12" s="15">
        <v>2</v>
      </c>
      <c r="C12" s="157" t="s">
        <v>77</v>
      </c>
      <c r="D12" s="162"/>
      <c r="E12" s="32">
        <v>8</v>
      </c>
      <c r="F12" s="33" t="s">
        <v>272</v>
      </c>
      <c r="G12" s="34">
        <v>4</v>
      </c>
      <c r="H12" s="105"/>
      <c r="I12" s="106"/>
      <c r="J12" s="107"/>
      <c r="K12" s="35">
        <v>7</v>
      </c>
      <c r="L12" s="33" t="s">
        <v>272</v>
      </c>
      <c r="M12" s="34">
        <v>0</v>
      </c>
      <c r="N12" s="35">
        <v>9</v>
      </c>
      <c r="O12" s="33" t="s">
        <v>272</v>
      </c>
      <c r="P12" s="79">
        <v>3</v>
      </c>
      <c r="Q12" s="36">
        <f>S12*3+U12</f>
        <v>9</v>
      </c>
      <c r="R12" s="36">
        <f>(E12+K12+N12)-(G12+M12+P12)</f>
        <v>17</v>
      </c>
      <c r="S12" s="79">
        <f>COUNTIF(V12:X12,"A")</f>
        <v>3</v>
      </c>
      <c r="T12" s="79">
        <f>COUNTIF(V12:X12,"C")</f>
        <v>0</v>
      </c>
      <c r="U12" s="79">
        <f>COUNTIF(V12:X12,"B")</f>
        <v>0</v>
      </c>
      <c r="V12" s="36" t="str">
        <f>IF(E12="","",IF(E12&gt;G12,"A",IF(E12=G12,"B","C")))</f>
        <v>A</v>
      </c>
      <c r="W12" s="36" t="str">
        <f>IF(K12="","",IF(K12&gt;M12,"A",IF(K12=M12,"B","C")))</f>
        <v>A</v>
      </c>
      <c r="X12" s="37" t="str">
        <f>IF(N12="","",IF(N12&gt;P12,"A",IF(N12=P12,"B","C")))</f>
        <v>A</v>
      </c>
      <c r="Y12" s="38">
        <v>1</v>
      </c>
    </row>
    <row r="13" spans="2:25" x14ac:dyDescent="0.15">
      <c r="B13" s="15">
        <v>3</v>
      </c>
      <c r="C13" s="157" t="s">
        <v>93</v>
      </c>
      <c r="D13" s="162"/>
      <c r="E13" s="32">
        <v>7</v>
      </c>
      <c r="F13" s="33" t="s">
        <v>272</v>
      </c>
      <c r="G13" s="34">
        <v>0</v>
      </c>
      <c r="H13" s="35">
        <v>0</v>
      </c>
      <c r="I13" s="33" t="s">
        <v>272</v>
      </c>
      <c r="J13" s="34">
        <v>7</v>
      </c>
      <c r="K13" s="105"/>
      <c r="L13" s="106"/>
      <c r="M13" s="107"/>
      <c r="N13" s="35">
        <v>3</v>
      </c>
      <c r="O13" s="33" t="s">
        <v>272</v>
      </c>
      <c r="P13" s="79">
        <v>5</v>
      </c>
      <c r="Q13" s="36">
        <f>S13*3+U13</f>
        <v>3</v>
      </c>
      <c r="R13" s="36">
        <f>(E13+H13+N13)-(G13+J13+P13)</f>
        <v>-2</v>
      </c>
      <c r="S13" s="79">
        <f>COUNTIF(V13:X13,"A")</f>
        <v>1</v>
      </c>
      <c r="T13" s="79">
        <f>COUNTIF(V13:X13,"C")</f>
        <v>2</v>
      </c>
      <c r="U13" s="79">
        <f>COUNTIF(V13:X13,"B")</f>
        <v>0</v>
      </c>
      <c r="V13" s="36" t="str">
        <f>IF(E13="","",IF(E13&gt;G13,"A",IF(E13=G13,"B","C")))</f>
        <v>A</v>
      </c>
      <c r="W13" s="36" t="str">
        <f>IF(H13="","",IF(H13&gt;J13,"A",IF(H13=J13,"B","C")))</f>
        <v>C</v>
      </c>
      <c r="X13" s="37" t="str">
        <f>IF(N13="","",IF(N13&gt;P13,"A",IF(N13=P13,"B","C")))</f>
        <v>C</v>
      </c>
      <c r="Y13" s="38">
        <v>2</v>
      </c>
    </row>
    <row r="14" spans="2:25" ht="14.25" thickBot="1" x14ac:dyDescent="0.2">
      <c r="B14" s="15">
        <v>4</v>
      </c>
      <c r="C14" s="110" t="s">
        <v>238</v>
      </c>
      <c r="D14" s="143"/>
      <c r="E14" s="40">
        <v>7</v>
      </c>
      <c r="F14" s="41" t="s">
        <v>272</v>
      </c>
      <c r="G14" s="42">
        <v>8</v>
      </c>
      <c r="H14" s="43">
        <v>3</v>
      </c>
      <c r="I14" s="41" t="s">
        <v>272</v>
      </c>
      <c r="J14" s="42">
        <v>9</v>
      </c>
      <c r="K14" s="43">
        <v>5</v>
      </c>
      <c r="L14" s="41" t="s">
        <v>272</v>
      </c>
      <c r="M14" s="42">
        <v>3</v>
      </c>
      <c r="N14" s="102"/>
      <c r="O14" s="103"/>
      <c r="P14" s="104"/>
      <c r="Q14" s="44">
        <f>S14*3+U14</f>
        <v>3</v>
      </c>
      <c r="R14" s="44">
        <f>(E14+H14+K14)-(G14+J14+M14)</f>
        <v>-5</v>
      </c>
      <c r="S14" s="80">
        <f>COUNTIF(V14:X14,"A")</f>
        <v>1</v>
      </c>
      <c r="T14" s="80">
        <f>COUNTIF(V14:X14,"C")</f>
        <v>2</v>
      </c>
      <c r="U14" s="80">
        <f>COUNTIF(V14:X14,"B")</f>
        <v>0</v>
      </c>
      <c r="V14" s="44" t="str">
        <f>IF(E14="","",IF(E14&gt;G14,"A",IF(E14=G14,"B","C")))</f>
        <v>C</v>
      </c>
      <c r="W14" s="44" t="str">
        <f>IF(H14="","",IF(H14&gt;J14,"A",IF(H14=J14,"B","C")))</f>
        <v>C</v>
      </c>
      <c r="X14" s="45" t="str">
        <f>IF(K14="","",IF(K14&gt;M14,"A",IF(K14=M14,"B","C")))</f>
        <v>A</v>
      </c>
      <c r="Y14" s="46">
        <v>3</v>
      </c>
    </row>
    <row r="15" spans="2:25" x14ac:dyDescent="0.15">
      <c r="C15" s="7"/>
      <c r="D15" s="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X15" s="17"/>
      <c r="Y15" s="17"/>
    </row>
    <row r="16" spans="2:25" ht="14.25" thickBot="1" x14ac:dyDescent="0.2">
      <c r="C16" s="18"/>
      <c r="D16" s="18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X16" s="17"/>
      <c r="Y16" s="17"/>
    </row>
    <row r="17" spans="2:25" ht="14.25" thickBot="1" x14ac:dyDescent="0.2">
      <c r="C17" s="6" t="s">
        <v>274</v>
      </c>
      <c r="D17" s="9" t="s">
        <v>239</v>
      </c>
      <c r="E17" s="120" t="str">
        <f>C18</f>
        <v>相 模 原</v>
      </c>
      <c r="F17" s="121"/>
      <c r="G17" s="122"/>
      <c r="H17" s="99" t="str">
        <f>C19</f>
        <v>橋　　本</v>
      </c>
      <c r="I17" s="100"/>
      <c r="J17" s="101"/>
      <c r="K17" s="91" t="str">
        <f>C20</f>
        <v>神奈川総産・相模原青陵</v>
      </c>
      <c r="L17" s="92"/>
      <c r="M17" s="93"/>
      <c r="N17" s="145" t="str">
        <f>C21</f>
        <v>綾 瀬 西</v>
      </c>
      <c r="O17" s="146"/>
      <c r="P17" s="147"/>
      <c r="Q17" s="20" t="s">
        <v>0</v>
      </c>
      <c r="R17" s="20" t="s">
        <v>2</v>
      </c>
      <c r="S17" s="21" t="s">
        <v>3</v>
      </c>
      <c r="T17" s="21" t="s">
        <v>4</v>
      </c>
      <c r="U17" s="21" t="s">
        <v>5</v>
      </c>
      <c r="V17" s="21"/>
      <c r="W17" s="21"/>
      <c r="X17" s="22"/>
      <c r="Y17" s="23" t="s">
        <v>1</v>
      </c>
    </row>
    <row r="18" spans="2:25" ht="14.25" thickTop="1" x14ac:dyDescent="0.15">
      <c r="B18" s="15">
        <v>1</v>
      </c>
      <c r="C18" s="157" t="s">
        <v>240</v>
      </c>
      <c r="D18" s="162"/>
      <c r="E18" s="96"/>
      <c r="F18" s="97"/>
      <c r="G18" s="98"/>
      <c r="H18" s="25">
        <v>13</v>
      </c>
      <c r="I18" s="26" t="s">
        <v>272</v>
      </c>
      <c r="J18" s="27">
        <v>1</v>
      </c>
      <c r="K18" s="25">
        <v>12</v>
      </c>
      <c r="L18" s="26" t="s">
        <v>272</v>
      </c>
      <c r="M18" s="27">
        <v>0</v>
      </c>
      <c r="N18" s="25">
        <v>10</v>
      </c>
      <c r="O18" s="26" t="s">
        <v>272</v>
      </c>
      <c r="P18" s="28">
        <v>0</v>
      </c>
      <c r="Q18" s="29">
        <f>S18*3+U18</f>
        <v>9</v>
      </c>
      <c r="R18" s="29">
        <f>(H18+K18+N18)-(J18+M18+P18)</f>
        <v>34</v>
      </c>
      <c r="S18" s="28">
        <f>COUNTIF(V18:X18,"A")</f>
        <v>3</v>
      </c>
      <c r="T18" s="28">
        <f>COUNTIF(V18:X18,"C")</f>
        <v>0</v>
      </c>
      <c r="U18" s="28">
        <f>COUNTIF(V18:X18,"B")</f>
        <v>0</v>
      </c>
      <c r="V18" s="29" t="str">
        <f>IF(H18="","",IF(H18&gt;J18,"A",IF(H18=J18,"B","C")))</f>
        <v>A</v>
      </c>
      <c r="W18" s="29" t="str">
        <f>IF(K18="","",IF(K18&gt;M18,"A",IF(K18=M18,"B","C")))</f>
        <v>A</v>
      </c>
      <c r="X18" s="30" t="str">
        <f>IF(N18="","",IF(N18&gt;P18,"A",IF(N18=P18,"B","C")))</f>
        <v>A</v>
      </c>
      <c r="Y18" s="31">
        <v>1</v>
      </c>
    </row>
    <row r="19" spans="2:25" x14ac:dyDescent="0.15">
      <c r="B19" s="15">
        <v>2</v>
      </c>
      <c r="C19" s="94" t="s">
        <v>96</v>
      </c>
      <c r="D19" s="142"/>
      <c r="E19" s="32">
        <v>1</v>
      </c>
      <c r="F19" s="33" t="s">
        <v>272</v>
      </c>
      <c r="G19" s="34">
        <v>13</v>
      </c>
      <c r="H19" s="105"/>
      <c r="I19" s="106"/>
      <c r="J19" s="107"/>
      <c r="K19" s="35">
        <v>10</v>
      </c>
      <c r="L19" s="33" t="s">
        <v>272</v>
      </c>
      <c r="M19" s="34">
        <v>14</v>
      </c>
      <c r="N19" s="35">
        <v>3</v>
      </c>
      <c r="O19" s="33" t="s">
        <v>272</v>
      </c>
      <c r="P19" s="79">
        <v>5</v>
      </c>
      <c r="Q19" s="36">
        <f>S19*3+U19</f>
        <v>0</v>
      </c>
      <c r="R19" s="36">
        <f>(E19+K19+N19)-(G19+M19+P19)</f>
        <v>-18</v>
      </c>
      <c r="S19" s="79">
        <f>COUNTIF(V19:X19,"A")</f>
        <v>0</v>
      </c>
      <c r="T19" s="79">
        <f>COUNTIF(V19:X19,"C")</f>
        <v>3</v>
      </c>
      <c r="U19" s="79">
        <f>COUNTIF(V19:X19,"B")</f>
        <v>0</v>
      </c>
      <c r="V19" s="36" t="str">
        <f>IF(E19="","",IF(E19&gt;G19,"A",IF(E19=G19,"B","C")))</f>
        <v>C</v>
      </c>
      <c r="W19" s="36" t="str">
        <f>IF(K19="","",IF(K19&gt;M19,"A",IF(K19=M19,"B","C")))</f>
        <v>C</v>
      </c>
      <c r="X19" s="37" t="str">
        <f>IF(N19="","",IF(N19&gt;P19,"A",IF(N19=P19,"B","C")))</f>
        <v>C</v>
      </c>
      <c r="Y19" s="38">
        <v>4</v>
      </c>
    </row>
    <row r="20" spans="2:25" x14ac:dyDescent="0.15">
      <c r="B20" s="15">
        <v>3</v>
      </c>
      <c r="C20" s="114" t="s">
        <v>241</v>
      </c>
      <c r="D20" s="144"/>
      <c r="E20" s="32">
        <v>0</v>
      </c>
      <c r="F20" s="33" t="s">
        <v>272</v>
      </c>
      <c r="G20" s="34">
        <v>12</v>
      </c>
      <c r="H20" s="35">
        <v>14</v>
      </c>
      <c r="I20" s="33" t="s">
        <v>272</v>
      </c>
      <c r="J20" s="34">
        <v>10</v>
      </c>
      <c r="K20" s="105"/>
      <c r="L20" s="106"/>
      <c r="M20" s="107"/>
      <c r="N20" s="35">
        <v>4</v>
      </c>
      <c r="O20" s="33" t="s">
        <v>272</v>
      </c>
      <c r="P20" s="79">
        <v>5</v>
      </c>
      <c r="Q20" s="36">
        <f>S20*3+U20</f>
        <v>3</v>
      </c>
      <c r="R20" s="36">
        <f>(E20+H20+N20)-(G20+J20+P20)</f>
        <v>-9</v>
      </c>
      <c r="S20" s="79">
        <f>COUNTIF(V20:X20,"A")</f>
        <v>1</v>
      </c>
      <c r="T20" s="79">
        <f>COUNTIF(V20:X20,"C")</f>
        <v>2</v>
      </c>
      <c r="U20" s="79">
        <f>COUNTIF(V20:X20,"B")</f>
        <v>0</v>
      </c>
      <c r="V20" s="36" t="str">
        <f>IF(E20="","",IF(E20&gt;G20,"A",IF(E20=G20,"B","C")))</f>
        <v>C</v>
      </c>
      <c r="W20" s="36" t="str">
        <f>IF(H20="","",IF(H20&gt;J20,"A",IF(H20=J20,"B","C")))</f>
        <v>A</v>
      </c>
      <c r="X20" s="37" t="str">
        <f>IF(N20="","",IF(N20&gt;P20,"A",IF(N20=P20,"B","C")))</f>
        <v>C</v>
      </c>
      <c r="Y20" s="38">
        <v>3</v>
      </c>
    </row>
    <row r="21" spans="2:25" ht="14.25" thickBot="1" x14ac:dyDescent="0.2">
      <c r="B21" s="15">
        <v>4</v>
      </c>
      <c r="C21" s="159" t="s">
        <v>71</v>
      </c>
      <c r="D21" s="163"/>
      <c r="E21" s="40">
        <v>0</v>
      </c>
      <c r="F21" s="41" t="s">
        <v>272</v>
      </c>
      <c r="G21" s="42">
        <v>10</v>
      </c>
      <c r="H21" s="43">
        <v>5</v>
      </c>
      <c r="I21" s="41" t="s">
        <v>272</v>
      </c>
      <c r="J21" s="42">
        <v>3</v>
      </c>
      <c r="K21" s="43">
        <v>5</v>
      </c>
      <c r="L21" s="41" t="s">
        <v>272</v>
      </c>
      <c r="M21" s="42">
        <v>4</v>
      </c>
      <c r="N21" s="102"/>
      <c r="O21" s="103"/>
      <c r="P21" s="104"/>
      <c r="Q21" s="44">
        <f>S21*3+U21</f>
        <v>6</v>
      </c>
      <c r="R21" s="44">
        <f>(E21+H21+K21)-(G21+J21+M21)</f>
        <v>-7</v>
      </c>
      <c r="S21" s="80">
        <f>COUNTIF(V21:X21,"A")</f>
        <v>2</v>
      </c>
      <c r="T21" s="80">
        <f>COUNTIF(V21:X21,"C")</f>
        <v>1</v>
      </c>
      <c r="U21" s="80">
        <f>COUNTIF(V21:X21,"B")</f>
        <v>0</v>
      </c>
      <c r="V21" s="44" t="str">
        <f>IF(E21="","",IF(E21&gt;G21,"A",IF(E21=G21,"B","C")))</f>
        <v>C</v>
      </c>
      <c r="W21" s="44" t="str">
        <f>IF(H21="","",IF(H21&gt;J21,"A",IF(H21=J21,"B","C")))</f>
        <v>A</v>
      </c>
      <c r="X21" s="45" t="str">
        <f>IF(K21="","",IF(K21&gt;M21,"A",IF(K21=M21,"B","C")))</f>
        <v>A</v>
      </c>
      <c r="Y21" s="46">
        <v>2</v>
      </c>
    </row>
    <row r="22" spans="2:25" x14ac:dyDescent="0.15">
      <c r="C22" s="7"/>
      <c r="D22" s="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X22" s="17"/>
      <c r="Y22" s="17"/>
    </row>
    <row r="23" spans="2:25" ht="14.25" thickBot="1" x14ac:dyDescent="0.2">
      <c r="C23" s="18"/>
      <c r="D23" s="18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X23" s="17"/>
      <c r="Y23" s="17"/>
    </row>
    <row r="24" spans="2:25" ht="14.25" thickBot="1" x14ac:dyDescent="0.2">
      <c r="C24" s="6" t="s">
        <v>275</v>
      </c>
      <c r="D24" s="9" t="s">
        <v>63</v>
      </c>
      <c r="E24" s="164" t="str">
        <f>C25</f>
        <v>愛　　川</v>
      </c>
      <c r="F24" s="165"/>
      <c r="G24" s="166"/>
      <c r="H24" s="164" t="str">
        <f>C26</f>
        <v>綾　　瀬</v>
      </c>
      <c r="I24" s="165"/>
      <c r="J24" s="166"/>
      <c r="K24" s="164" t="str">
        <f>C27</f>
        <v>柏木学園</v>
      </c>
      <c r="L24" s="165"/>
      <c r="M24" s="166"/>
      <c r="N24" s="120" t="str">
        <f>C28</f>
        <v>上　　溝</v>
      </c>
      <c r="O24" s="121"/>
      <c r="P24" s="122"/>
      <c r="Q24" s="20" t="s">
        <v>0</v>
      </c>
      <c r="R24" s="20" t="s">
        <v>2</v>
      </c>
      <c r="S24" s="21" t="s">
        <v>3</v>
      </c>
      <c r="T24" s="21" t="s">
        <v>4</v>
      </c>
      <c r="U24" s="21" t="s">
        <v>5</v>
      </c>
      <c r="V24" s="21"/>
      <c r="W24" s="21"/>
      <c r="X24" s="22"/>
      <c r="Y24" s="23" t="s">
        <v>1</v>
      </c>
    </row>
    <row r="25" spans="2:25" ht="14.25" thickTop="1" x14ac:dyDescent="0.15">
      <c r="B25" s="15">
        <v>1</v>
      </c>
      <c r="C25" s="94" t="s">
        <v>64</v>
      </c>
      <c r="D25" s="142"/>
      <c r="E25" s="96"/>
      <c r="F25" s="97"/>
      <c r="G25" s="98"/>
      <c r="H25" s="25">
        <v>2</v>
      </c>
      <c r="I25" s="26" t="s">
        <v>272</v>
      </c>
      <c r="J25" s="27">
        <v>9</v>
      </c>
      <c r="K25" s="25">
        <v>1</v>
      </c>
      <c r="L25" s="26" t="s">
        <v>272</v>
      </c>
      <c r="M25" s="27">
        <v>8</v>
      </c>
      <c r="N25" s="25">
        <v>1</v>
      </c>
      <c r="O25" s="26" t="s">
        <v>272</v>
      </c>
      <c r="P25" s="28">
        <v>2</v>
      </c>
      <c r="Q25" s="29">
        <f>S25*3+U25</f>
        <v>0</v>
      </c>
      <c r="R25" s="29">
        <f>(H25+K25+N25)-(J25+M25+P25)</f>
        <v>-15</v>
      </c>
      <c r="S25" s="28">
        <f>COUNTIF(V25:X25,"A")</f>
        <v>0</v>
      </c>
      <c r="T25" s="28">
        <f>COUNTIF(V25:X25,"C")</f>
        <v>3</v>
      </c>
      <c r="U25" s="28">
        <f>COUNTIF(V25:X25,"B")</f>
        <v>0</v>
      </c>
      <c r="V25" s="29" t="str">
        <f>IF(H25="","",IF(H25&gt;J25,"A",IF(H25=J25,"B","C")))</f>
        <v>C</v>
      </c>
      <c r="W25" s="29" t="str">
        <f>IF(K25="","",IF(K25&gt;M25,"A",IF(K25=M25,"B","C")))</f>
        <v>C</v>
      </c>
      <c r="X25" s="30" t="str">
        <f>IF(N25="","",IF(N25&gt;P25,"A",IF(N25=P25,"B","C")))</f>
        <v>C</v>
      </c>
      <c r="Y25" s="31">
        <v>4</v>
      </c>
    </row>
    <row r="26" spans="2:25" x14ac:dyDescent="0.15">
      <c r="B26" s="15">
        <v>2</v>
      </c>
      <c r="C26" s="157" t="s">
        <v>95</v>
      </c>
      <c r="D26" s="162"/>
      <c r="E26" s="32">
        <v>9</v>
      </c>
      <c r="F26" s="33" t="s">
        <v>272</v>
      </c>
      <c r="G26" s="34">
        <v>2</v>
      </c>
      <c r="H26" s="105"/>
      <c r="I26" s="106"/>
      <c r="J26" s="107"/>
      <c r="K26" s="35">
        <v>12</v>
      </c>
      <c r="L26" s="33" t="s">
        <v>272</v>
      </c>
      <c r="M26" s="34">
        <v>6</v>
      </c>
      <c r="N26" s="35">
        <v>12</v>
      </c>
      <c r="O26" s="33" t="s">
        <v>272</v>
      </c>
      <c r="P26" s="79">
        <v>1</v>
      </c>
      <c r="Q26" s="36">
        <f>S26*3+U26</f>
        <v>9</v>
      </c>
      <c r="R26" s="36">
        <f>(E26+K26+N26)-(G26+M26+P26)</f>
        <v>24</v>
      </c>
      <c r="S26" s="79">
        <f>COUNTIF(V26:X26,"A")</f>
        <v>3</v>
      </c>
      <c r="T26" s="79">
        <f>COUNTIF(V26:X26,"C")</f>
        <v>0</v>
      </c>
      <c r="U26" s="79">
        <f>COUNTIF(V26:X26,"B")</f>
        <v>0</v>
      </c>
      <c r="V26" s="36" t="str">
        <f>IF(E26="","",IF(E26&gt;G26,"A",IF(E26=G26,"B","C")))</f>
        <v>A</v>
      </c>
      <c r="W26" s="36" t="str">
        <f>IF(K26="","",IF(K26&gt;M26,"A",IF(K26=M26,"B","C")))</f>
        <v>A</v>
      </c>
      <c r="X26" s="37" t="str">
        <f>IF(N26="","",IF(N26&gt;P26,"A",IF(N26=P26,"B","C")))</f>
        <v>A</v>
      </c>
      <c r="Y26" s="38">
        <v>1</v>
      </c>
    </row>
    <row r="27" spans="2:25" x14ac:dyDescent="0.15">
      <c r="B27" s="15">
        <v>3</v>
      </c>
      <c r="C27" s="157" t="s">
        <v>73</v>
      </c>
      <c r="D27" s="162"/>
      <c r="E27" s="32">
        <v>8</v>
      </c>
      <c r="F27" s="33" t="s">
        <v>272</v>
      </c>
      <c r="G27" s="34">
        <v>1</v>
      </c>
      <c r="H27" s="35">
        <v>6</v>
      </c>
      <c r="I27" s="33" t="s">
        <v>272</v>
      </c>
      <c r="J27" s="34">
        <v>12</v>
      </c>
      <c r="K27" s="105"/>
      <c r="L27" s="106"/>
      <c r="M27" s="107"/>
      <c r="N27" s="35">
        <v>4</v>
      </c>
      <c r="O27" s="33" t="s">
        <v>272</v>
      </c>
      <c r="P27" s="79">
        <v>1</v>
      </c>
      <c r="Q27" s="36">
        <f>S27*3+U27</f>
        <v>6</v>
      </c>
      <c r="R27" s="36">
        <f>(E27+H27+N27)-(G27+J27+P27)</f>
        <v>4</v>
      </c>
      <c r="S27" s="79">
        <f>COUNTIF(V27:X27,"A")</f>
        <v>2</v>
      </c>
      <c r="T27" s="79">
        <f>COUNTIF(V27:X27,"C")</f>
        <v>1</v>
      </c>
      <c r="U27" s="79">
        <f>COUNTIF(V27:X27,"B")</f>
        <v>0</v>
      </c>
      <c r="V27" s="36" t="str">
        <f>IF(E27="","",IF(E27&gt;G27,"A",IF(E27=G27,"B","C")))</f>
        <v>A</v>
      </c>
      <c r="W27" s="36" t="str">
        <f>IF(H27="","",IF(H27&gt;J27,"A",IF(H27=J27,"B","C")))</f>
        <v>C</v>
      </c>
      <c r="X27" s="37" t="str">
        <f>IF(N27="","",IF(N27&gt;P27,"A",IF(N27=P27,"B","C")))</f>
        <v>A</v>
      </c>
      <c r="Y27" s="38">
        <v>2</v>
      </c>
    </row>
    <row r="28" spans="2:25" ht="14.25" thickBot="1" x14ac:dyDescent="0.2">
      <c r="B28" s="15">
        <v>4</v>
      </c>
      <c r="C28" s="110" t="s">
        <v>88</v>
      </c>
      <c r="D28" s="143"/>
      <c r="E28" s="40">
        <v>2</v>
      </c>
      <c r="F28" s="41" t="s">
        <v>272</v>
      </c>
      <c r="G28" s="42">
        <v>1</v>
      </c>
      <c r="H28" s="43">
        <v>1</v>
      </c>
      <c r="I28" s="41" t="s">
        <v>272</v>
      </c>
      <c r="J28" s="42">
        <v>12</v>
      </c>
      <c r="K28" s="43">
        <v>1</v>
      </c>
      <c r="L28" s="41" t="s">
        <v>272</v>
      </c>
      <c r="M28" s="42">
        <v>4</v>
      </c>
      <c r="N28" s="102"/>
      <c r="O28" s="103"/>
      <c r="P28" s="104"/>
      <c r="Q28" s="44">
        <f>S28*3+U28</f>
        <v>3</v>
      </c>
      <c r="R28" s="44">
        <f>(E28+H28+K28)-(G28+J28+M28)</f>
        <v>-13</v>
      </c>
      <c r="S28" s="80">
        <f>COUNTIF(V28:X28,"A")</f>
        <v>1</v>
      </c>
      <c r="T28" s="80">
        <f>COUNTIF(V28:X28,"C")</f>
        <v>2</v>
      </c>
      <c r="U28" s="80">
        <f>COUNTIF(V28:X28,"B")</f>
        <v>0</v>
      </c>
      <c r="V28" s="44" t="str">
        <f>IF(E28="","",IF(E28&gt;G28,"A",IF(E28=G28,"B","C")))</f>
        <v>A</v>
      </c>
      <c r="W28" s="44" t="str">
        <f>IF(H28="","",IF(H28&gt;J28,"A",IF(H28=J28,"B","C")))</f>
        <v>C</v>
      </c>
      <c r="X28" s="45" t="str">
        <f>IF(K28="","",IF(K28&gt;M28,"A",IF(K28=M28,"B","C")))</f>
        <v>C</v>
      </c>
      <c r="Y28" s="46">
        <v>3</v>
      </c>
    </row>
    <row r="29" spans="2:25" x14ac:dyDescent="0.15">
      <c r="C29" s="7"/>
      <c r="D29" s="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X29" s="17"/>
      <c r="Y29" s="17"/>
    </row>
    <row r="30" spans="2:25" ht="14.25" thickBot="1" x14ac:dyDescent="0.2">
      <c r="C30" s="18"/>
      <c r="D30" s="18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X30" s="17"/>
      <c r="Y30" s="17"/>
    </row>
    <row r="31" spans="2:25" ht="14.25" thickBot="1" x14ac:dyDescent="0.2">
      <c r="C31" s="6" t="s">
        <v>276</v>
      </c>
      <c r="D31" s="9" t="s">
        <v>78</v>
      </c>
      <c r="E31" s="120" t="str">
        <f>C32</f>
        <v>麻 溝 台</v>
      </c>
      <c r="F31" s="121"/>
      <c r="G31" s="122"/>
      <c r="H31" s="120" t="str">
        <f>C33</f>
        <v>中央農業</v>
      </c>
      <c r="I31" s="121"/>
      <c r="J31" s="122"/>
      <c r="K31" s="120" t="str">
        <f>C34</f>
        <v>厚 木 東</v>
      </c>
      <c r="L31" s="121"/>
      <c r="M31" s="122"/>
      <c r="N31" s="120" t="str">
        <f>C35</f>
        <v>座間総合</v>
      </c>
      <c r="O31" s="121"/>
      <c r="P31" s="122"/>
      <c r="Q31" s="20" t="s">
        <v>0</v>
      </c>
      <c r="R31" s="20" t="s">
        <v>2</v>
      </c>
      <c r="S31" s="21" t="s">
        <v>3</v>
      </c>
      <c r="T31" s="21" t="s">
        <v>4</v>
      </c>
      <c r="U31" s="21" t="s">
        <v>5</v>
      </c>
      <c r="V31" s="21"/>
      <c r="W31" s="21"/>
      <c r="X31" s="22"/>
      <c r="Y31" s="23" t="s">
        <v>1</v>
      </c>
    </row>
    <row r="32" spans="2:25" ht="14.25" thickTop="1" x14ac:dyDescent="0.15">
      <c r="B32" s="15">
        <v>1</v>
      </c>
      <c r="C32" s="157" t="s">
        <v>80</v>
      </c>
      <c r="D32" s="162"/>
      <c r="E32" s="96"/>
      <c r="F32" s="97"/>
      <c r="G32" s="98"/>
      <c r="H32" s="25">
        <v>29</v>
      </c>
      <c r="I32" s="26" t="s">
        <v>272</v>
      </c>
      <c r="J32" s="27">
        <v>0</v>
      </c>
      <c r="K32" s="25">
        <v>12</v>
      </c>
      <c r="L32" s="26" t="s">
        <v>272</v>
      </c>
      <c r="M32" s="27">
        <v>7</v>
      </c>
      <c r="N32" s="25">
        <v>6</v>
      </c>
      <c r="O32" s="26" t="s">
        <v>272</v>
      </c>
      <c r="P32" s="28">
        <v>3</v>
      </c>
      <c r="Q32" s="29">
        <f>S32*3+U32</f>
        <v>9</v>
      </c>
      <c r="R32" s="29">
        <f>(H32+K32+N32)-(J32+M32+P32)</f>
        <v>37</v>
      </c>
      <c r="S32" s="28">
        <f>COUNTIF(V32:X32,"A")</f>
        <v>3</v>
      </c>
      <c r="T32" s="28">
        <f>COUNTIF(V32:X32,"C")</f>
        <v>0</v>
      </c>
      <c r="U32" s="28">
        <f>COUNTIF(V32:X32,"B")</f>
        <v>0</v>
      </c>
      <c r="V32" s="29" t="str">
        <f>IF(H32="","",IF(H32&gt;J32,"A",IF(H32=J32,"B","C")))</f>
        <v>A</v>
      </c>
      <c r="W32" s="29" t="str">
        <f>IF(K32="","",IF(K32&gt;M32,"A",IF(K32=M32,"B","C")))</f>
        <v>A</v>
      </c>
      <c r="X32" s="30" t="str">
        <f>IF(N32="","",IF(N32&gt;P32,"A",IF(N32=P32,"B","C")))</f>
        <v>A</v>
      </c>
      <c r="Y32" s="31">
        <v>1</v>
      </c>
    </row>
    <row r="33" spans="1:25" x14ac:dyDescent="0.15">
      <c r="B33" s="15">
        <v>2</v>
      </c>
      <c r="C33" s="94" t="s">
        <v>89</v>
      </c>
      <c r="D33" s="142"/>
      <c r="E33" s="32">
        <v>0</v>
      </c>
      <c r="F33" s="33" t="s">
        <v>272</v>
      </c>
      <c r="G33" s="34">
        <v>29</v>
      </c>
      <c r="H33" s="105"/>
      <c r="I33" s="106"/>
      <c r="J33" s="107"/>
      <c r="K33" s="35">
        <v>0</v>
      </c>
      <c r="L33" s="33" t="s">
        <v>272</v>
      </c>
      <c r="M33" s="34">
        <v>24</v>
      </c>
      <c r="N33" s="35">
        <v>1</v>
      </c>
      <c r="O33" s="33" t="s">
        <v>272</v>
      </c>
      <c r="P33" s="79">
        <v>15</v>
      </c>
      <c r="Q33" s="36">
        <f>S33*3+U33</f>
        <v>0</v>
      </c>
      <c r="R33" s="36">
        <f>(E33+K33+N33)-(G33+M33+P33)</f>
        <v>-67</v>
      </c>
      <c r="S33" s="79">
        <f>COUNTIF(V33:X33,"A")</f>
        <v>0</v>
      </c>
      <c r="T33" s="79">
        <f>COUNTIF(V33:X33,"C")</f>
        <v>3</v>
      </c>
      <c r="U33" s="79">
        <f>COUNTIF(V33:X33,"B")</f>
        <v>0</v>
      </c>
      <c r="V33" s="36" t="str">
        <f>IF(E33="","",IF(E33&gt;G33,"A",IF(E33=G33,"B","C")))</f>
        <v>C</v>
      </c>
      <c r="W33" s="36" t="str">
        <f>IF(K33="","",IF(K33&gt;M33,"A",IF(K33=M33,"B","C")))</f>
        <v>C</v>
      </c>
      <c r="X33" s="37" t="str">
        <f>IF(N33="","",IF(N33&gt;P33,"A",IF(N33=P33,"B","C")))</f>
        <v>C</v>
      </c>
      <c r="Y33" s="38">
        <v>4</v>
      </c>
    </row>
    <row r="34" spans="1:25" x14ac:dyDescent="0.15">
      <c r="B34" s="15">
        <v>3</v>
      </c>
      <c r="C34" s="94" t="s">
        <v>90</v>
      </c>
      <c r="D34" s="142"/>
      <c r="E34" s="32">
        <v>7</v>
      </c>
      <c r="F34" s="33" t="s">
        <v>272</v>
      </c>
      <c r="G34" s="34">
        <v>12</v>
      </c>
      <c r="H34" s="35">
        <v>24</v>
      </c>
      <c r="I34" s="33" t="s">
        <v>272</v>
      </c>
      <c r="J34" s="34">
        <v>0</v>
      </c>
      <c r="K34" s="105"/>
      <c r="L34" s="106"/>
      <c r="M34" s="107"/>
      <c r="N34" s="35">
        <v>2</v>
      </c>
      <c r="O34" s="33" t="s">
        <v>272</v>
      </c>
      <c r="P34" s="79">
        <v>6</v>
      </c>
      <c r="Q34" s="36">
        <f>S34*3+U34</f>
        <v>3</v>
      </c>
      <c r="R34" s="36">
        <f>(E34+H34+N34)-(G34+J34+P34)</f>
        <v>15</v>
      </c>
      <c r="S34" s="79">
        <f>COUNTIF(V34:X34,"A")</f>
        <v>1</v>
      </c>
      <c r="T34" s="79">
        <f>COUNTIF(V34:X34,"C")</f>
        <v>2</v>
      </c>
      <c r="U34" s="79">
        <f>COUNTIF(V34:X34,"B")</f>
        <v>0</v>
      </c>
      <c r="V34" s="36" t="str">
        <f>IF(E34="","",IF(E34&gt;G34,"A",IF(E34=G34,"B","C")))</f>
        <v>C</v>
      </c>
      <c r="W34" s="36" t="str">
        <f>IF(H34="","",IF(H34&gt;J34,"A",IF(H34=J34,"B","C")))</f>
        <v>A</v>
      </c>
      <c r="X34" s="37" t="str">
        <f>IF(N34="","",IF(N34&gt;P34,"A",IF(N34=P34,"B","C")))</f>
        <v>C</v>
      </c>
      <c r="Y34" s="38">
        <v>3</v>
      </c>
    </row>
    <row r="35" spans="1:25" ht="14.25" thickBot="1" x14ac:dyDescent="0.2">
      <c r="B35" s="15">
        <v>4</v>
      </c>
      <c r="C35" s="159" t="s">
        <v>76</v>
      </c>
      <c r="D35" s="163"/>
      <c r="E35" s="40">
        <v>3</v>
      </c>
      <c r="F35" s="41" t="s">
        <v>272</v>
      </c>
      <c r="G35" s="42">
        <v>6</v>
      </c>
      <c r="H35" s="43">
        <v>15</v>
      </c>
      <c r="I35" s="41" t="s">
        <v>272</v>
      </c>
      <c r="J35" s="42">
        <v>1</v>
      </c>
      <c r="K35" s="43">
        <v>6</v>
      </c>
      <c r="L35" s="41" t="s">
        <v>272</v>
      </c>
      <c r="M35" s="42">
        <v>2</v>
      </c>
      <c r="N35" s="102"/>
      <c r="O35" s="103"/>
      <c r="P35" s="104"/>
      <c r="Q35" s="44">
        <f>S35*3+U35</f>
        <v>6</v>
      </c>
      <c r="R35" s="44">
        <f>(E35+H35+K35)-(G35+J35+M35)</f>
        <v>15</v>
      </c>
      <c r="S35" s="80">
        <f>COUNTIF(V35:X35,"A")</f>
        <v>2</v>
      </c>
      <c r="T35" s="80">
        <f>COUNTIF(V35:X35,"C")</f>
        <v>1</v>
      </c>
      <c r="U35" s="80">
        <f>COUNTIF(V35:X35,"B")</f>
        <v>0</v>
      </c>
      <c r="V35" s="44" t="str">
        <f>IF(E35="","",IF(E35&gt;G35,"A",IF(E35=G35,"B","C")))</f>
        <v>C</v>
      </c>
      <c r="W35" s="44" t="str">
        <f>IF(H35="","",IF(H35&gt;J35,"A",IF(H35=J35,"B","C")))</f>
        <v>A</v>
      </c>
      <c r="X35" s="45" t="str">
        <f>IF(K35="","",IF(K35&gt;M35,"A",IF(K35=M35,"B","C")))</f>
        <v>A</v>
      </c>
      <c r="Y35" s="46">
        <v>2</v>
      </c>
    </row>
    <row r="36" spans="1:25" x14ac:dyDescent="0.15">
      <c r="A36" s="18"/>
      <c r="B36" s="18"/>
      <c r="C36" s="7"/>
      <c r="D36" s="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9"/>
      <c r="X36" s="18"/>
    </row>
    <row r="37" spans="1:25" ht="14.25" thickBot="1" x14ac:dyDescent="0.2">
      <c r="C37" s="18"/>
      <c r="D37" s="18"/>
    </row>
    <row r="38" spans="1:25" ht="14.25" thickBot="1" x14ac:dyDescent="0.2">
      <c r="C38" s="6" t="s">
        <v>281</v>
      </c>
      <c r="D38" s="9" t="s">
        <v>82</v>
      </c>
      <c r="E38" s="120" t="str">
        <f>C39</f>
        <v>厚　　木</v>
      </c>
      <c r="F38" s="121"/>
      <c r="G38" s="122"/>
      <c r="H38" s="99" t="str">
        <f>C40</f>
        <v>上 鶴 間</v>
      </c>
      <c r="I38" s="100"/>
      <c r="J38" s="101"/>
      <c r="K38" s="99" t="str">
        <f>C41</f>
        <v>相模原総合</v>
      </c>
      <c r="L38" s="100"/>
      <c r="M38" s="101"/>
      <c r="N38" s="99" t="str">
        <f>C42</f>
        <v>秦野曽屋</v>
      </c>
      <c r="O38" s="100"/>
      <c r="P38" s="101"/>
      <c r="Q38" s="20" t="s">
        <v>0</v>
      </c>
      <c r="R38" s="20" t="s">
        <v>2</v>
      </c>
      <c r="S38" s="21" t="s">
        <v>3</v>
      </c>
      <c r="T38" s="21" t="s">
        <v>4</v>
      </c>
      <c r="U38" s="21" t="s">
        <v>5</v>
      </c>
      <c r="V38" s="21"/>
      <c r="W38" s="21"/>
      <c r="X38" s="22"/>
      <c r="Y38" s="23" t="s">
        <v>1</v>
      </c>
    </row>
    <row r="39" spans="1:25" ht="14.25" thickTop="1" x14ac:dyDescent="0.15">
      <c r="B39" s="15">
        <v>1</v>
      </c>
      <c r="C39" s="157" t="s">
        <v>79</v>
      </c>
      <c r="D39" s="162"/>
      <c r="E39" s="96"/>
      <c r="F39" s="97"/>
      <c r="G39" s="98"/>
      <c r="H39" s="25">
        <v>11</v>
      </c>
      <c r="I39" s="26" t="s">
        <v>272</v>
      </c>
      <c r="J39" s="27">
        <v>1</v>
      </c>
      <c r="K39" s="25">
        <v>5</v>
      </c>
      <c r="L39" s="26" t="s">
        <v>272</v>
      </c>
      <c r="M39" s="27">
        <v>4</v>
      </c>
      <c r="N39" s="25">
        <v>13</v>
      </c>
      <c r="O39" s="26" t="s">
        <v>272</v>
      </c>
      <c r="P39" s="28">
        <v>6</v>
      </c>
      <c r="Q39" s="29">
        <f>S39*3+U39</f>
        <v>9</v>
      </c>
      <c r="R39" s="29">
        <f>(H39+K39+N39)-(J39+M39+P39)</f>
        <v>18</v>
      </c>
      <c r="S39" s="28">
        <f>COUNTIF(V39:X39,"A")</f>
        <v>3</v>
      </c>
      <c r="T39" s="28">
        <f>COUNTIF(V39:X39,"C")</f>
        <v>0</v>
      </c>
      <c r="U39" s="28">
        <f>COUNTIF(V39:X39,"B")</f>
        <v>0</v>
      </c>
      <c r="V39" s="29" t="str">
        <f>IF(H39="","",IF(H39&gt;J39,"A",IF(H39=J39,"B","C")))</f>
        <v>A</v>
      </c>
      <c r="W39" s="29" t="str">
        <f>IF(K39="","",IF(K39&gt;M39,"A",IF(K39=M39,"B","C")))</f>
        <v>A</v>
      </c>
      <c r="X39" s="30" t="str">
        <f>IF(N39="","",IF(N39&gt;P39,"A",IF(N39=P39,"B","C")))</f>
        <v>A</v>
      </c>
      <c r="Y39" s="31">
        <v>1</v>
      </c>
    </row>
    <row r="40" spans="1:25" x14ac:dyDescent="0.15">
      <c r="B40" s="15">
        <v>2</v>
      </c>
      <c r="C40" s="94" t="s">
        <v>242</v>
      </c>
      <c r="D40" s="142"/>
      <c r="E40" s="32">
        <v>1</v>
      </c>
      <c r="F40" s="33" t="s">
        <v>272</v>
      </c>
      <c r="G40" s="34">
        <v>11</v>
      </c>
      <c r="H40" s="105"/>
      <c r="I40" s="106"/>
      <c r="J40" s="107"/>
      <c r="K40" s="35">
        <v>0</v>
      </c>
      <c r="L40" s="33" t="s">
        <v>272</v>
      </c>
      <c r="M40" s="34">
        <v>6</v>
      </c>
      <c r="N40" s="35">
        <v>1</v>
      </c>
      <c r="O40" s="33" t="s">
        <v>272</v>
      </c>
      <c r="P40" s="79">
        <v>4</v>
      </c>
      <c r="Q40" s="36">
        <f>S40*3+U40</f>
        <v>0</v>
      </c>
      <c r="R40" s="36">
        <f>(E40+K40+N40)-(G40+M40+P40)</f>
        <v>-19</v>
      </c>
      <c r="S40" s="79">
        <f>COUNTIF(V40:X40,"A")</f>
        <v>0</v>
      </c>
      <c r="T40" s="79">
        <f>COUNTIF(V40:X40,"C")</f>
        <v>3</v>
      </c>
      <c r="U40" s="79">
        <f>COUNTIF(V40:X40,"B")</f>
        <v>0</v>
      </c>
      <c r="V40" s="36" t="str">
        <f>IF(E40="","",IF(E40&gt;G40,"A",IF(E40=G40,"B","C")))</f>
        <v>C</v>
      </c>
      <c r="W40" s="36" t="str">
        <f>IF(K40="","",IF(K40&gt;M40,"A",IF(K40=M40,"B","C")))</f>
        <v>C</v>
      </c>
      <c r="X40" s="37" t="str">
        <f>IF(N40="","",IF(N40&gt;P40,"A",IF(N40=P40,"B","C")))</f>
        <v>C</v>
      </c>
      <c r="Y40" s="38">
        <v>4</v>
      </c>
    </row>
    <row r="41" spans="1:25" x14ac:dyDescent="0.15">
      <c r="B41" s="15">
        <v>3</v>
      </c>
      <c r="C41" s="157" t="s">
        <v>243</v>
      </c>
      <c r="D41" s="162"/>
      <c r="E41" s="32">
        <v>4</v>
      </c>
      <c r="F41" s="33" t="s">
        <v>272</v>
      </c>
      <c r="G41" s="34">
        <v>5</v>
      </c>
      <c r="H41" s="35">
        <v>6</v>
      </c>
      <c r="I41" s="33" t="s">
        <v>272</v>
      </c>
      <c r="J41" s="34">
        <v>0</v>
      </c>
      <c r="K41" s="105"/>
      <c r="L41" s="106"/>
      <c r="M41" s="107"/>
      <c r="N41" s="35">
        <v>5</v>
      </c>
      <c r="O41" s="33" t="s">
        <v>272</v>
      </c>
      <c r="P41" s="79">
        <v>3</v>
      </c>
      <c r="Q41" s="36">
        <f>S41*3+U41</f>
        <v>6</v>
      </c>
      <c r="R41" s="36">
        <f>(E41+H41+N41)-(G41+J41+P41)</f>
        <v>7</v>
      </c>
      <c r="S41" s="79">
        <f>COUNTIF(V41:X41,"A")</f>
        <v>2</v>
      </c>
      <c r="T41" s="79">
        <f>COUNTIF(V41:X41,"C")</f>
        <v>1</v>
      </c>
      <c r="U41" s="79">
        <f>COUNTIF(V41:X41,"B")</f>
        <v>0</v>
      </c>
      <c r="V41" s="36" t="str">
        <f>IF(E41="","",IF(E41&gt;G41,"A",IF(E41=G41,"B","C")))</f>
        <v>C</v>
      </c>
      <c r="W41" s="36" t="str">
        <f>IF(H41="","",IF(H41&gt;J41,"A",IF(H41=J41,"B","C")))</f>
        <v>A</v>
      </c>
      <c r="X41" s="37" t="str">
        <f>IF(N41="","",IF(N41&gt;P41,"A",IF(N41=P41,"B","C")))</f>
        <v>A</v>
      </c>
      <c r="Y41" s="38">
        <v>2</v>
      </c>
    </row>
    <row r="42" spans="1:25" ht="14.25" thickBot="1" x14ac:dyDescent="0.2">
      <c r="B42" s="15">
        <v>4</v>
      </c>
      <c r="C42" s="110" t="s">
        <v>244</v>
      </c>
      <c r="D42" s="143"/>
      <c r="E42" s="40">
        <v>6</v>
      </c>
      <c r="F42" s="41" t="s">
        <v>272</v>
      </c>
      <c r="G42" s="42">
        <v>13</v>
      </c>
      <c r="H42" s="43">
        <v>4</v>
      </c>
      <c r="I42" s="41" t="s">
        <v>272</v>
      </c>
      <c r="J42" s="42">
        <v>1</v>
      </c>
      <c r="K42" s="43">
        <v>3</v>
      </c>
      <c r="L42" s="41" t="s">
        <v>272</v>
      </c>
      <c r="M42" s="42">
        <v>5</v>
      </c>
      <c r="N42" s="102"/>
      <c r="O42" s="103"/>
      <c r="P42" s="104"/>
      <c r="Q42" s="44">
        <f>S42*3+U42</f>
        <v>3</v>
      </c>
      <c r="R42" s="44">
        <f>(E42+H42+K42)-(G42+J42+M42)</f>
        <v>-6</v>
      </c>
      <c r="S42" s="80">
        <f>COUNTIF(V42:X42,"A")</f>
        <v>1</v>
      </c>
      <c r="T42" s="80">
        <f>COUNTIF(V42:X42,"C")</f>
        <v>2</v>
      </c>
      <c r="U42" s="80">
        <f>COUNTIF(V42:X42,"B")</f>
        <v>0</v>
      </c>
      <c r="V42" s="44" t="str">
        <f>IF(E42="","",IF(E42&gt;G42,"A",IF(E42=G42,"B","C")))</f>
        <v>C</v>
      </c>
      <c r="W42" s="44" t="str">
        <f>IF(H42="","",IF(H42&gt;J42,"A",IF(H42=J42,"B","C")))</f>
        <v>A</v>
      </c>
      <c r="X42" s="45" t="str">
        <f>IF(K42="","",IF(K42&gt;M42,"A",IF(K42=M42,"B","C")))</f>
        <v>C</v>
      </c>
      <c r="Y42" s="46">
        <v>3</v>
      </c>
    </row>
    <row r="43" spans="1:25" x14ac:dyDescent="0.15">
      <c r="C43" s="7"/>
      <c r="D43" s="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X43" s="17"/>
      <c r="Y43" s="17"/>
    </row>
    <row r="44" spans="1:25" ht="14.25" thickBot="1" x14ac:dyDescent="0.2">
      <c r="C44" s="18"/>
      <c r="D44" s="18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X44" s="17"/>
      <c r="Y44" s="17"/>
    </row>
    <row r="45" spans="1:25" ht="14.25" thickBot="1" x14ac:dyDescent="0.2">
      <c r="C45" s="6" t="s">
        <v>282</v>
      </c>
      <c r="D45" s="9" t="s">
        <v>245</v>
      </c>
      <c r="E45" s="120" t="str">
        <f>C46</f>
        <v>相原・伊勢原</v>
      </c>
      <c r="F45" s="121"/>
      <c r="G45" s="122"/>
      <c r="H45" s="99" t="str">
        <f>C47</f>
        <v>秦　　野</v>
      </c>
      <c r="I45" s="100"/>
      <c r="J45" s="101"/>
      <c r="K45" s="99" t="str">
        <f>C48</f>
        <v>海 老 名</v>
      </c>
      <c r="L45" s="100"/>
      <c r="M45" s="101"/>
      <c r="N45" s="99" t="str">
        <f>C49</f>
        <v>津 久 井</v>
      </c>
      <c r="O45" s="100"/>
      <c r="P45" s="101"/>
      <c r="Q45" s="20" t="s">
        <v>0</v>
      </c>
      <c r="R45" s="20" t="s">
        <v>2</v>
      </c>
      <c r="S45" s="21" t="s">
        <v>3</v>
      </c>
      <c r="T45" s="21" t="s">
        <v>4</v>
      </c>
      <c r="U45" s="21" t="s">
        <v>5</v>
      </c>
      <c r="V45" s="21"/>
      <c r="W45" s="21"/>
      <c r="X45" s="22"/>
      <c r="Y45" s="23" t="s">
        <v>1</v>
      </c>
    </row>
    <row r="46" spans="1:25" ht="14.25" thickTop="1" x14ac:dyDescent="0.15">
      <c r="B46" s="15">
        <v>1</v>
      </c>
      <c r="C46" s="157" t="s">
        <v>246</v>
      </c>
      <c r="D46" s="162"/>
      <c r="E46" s="96"/>
      <c r="F46" s="97"/>
      <c r="G46" s="98"/>
      <c r="H46" s="25">
        <v>3</v>
      </c>
      <c r="I46" s="26" t="s">
        <v>272</v>
      </c>
      <c r="J46" s="27">
        <v>2</v>
      </c>
      <c r="K46" s="25">
        <v>10</v>
      </c>
      <c r="L46" s="26" t="s">
        <v>272</v>
      </c>
      <c r="M46" s="27">
        <v>9</v>
      </c>
      <c r="N46" s="25">
        <v>15</v>
      </c>
      <c r="O46" s="26" t="s">
        <v>272</v>
      </c>
      <c r="P46" s="28">
        <v>0</v>
      </c>
      <c r="Q46" s="29">
        <f>S46*3+U46</f>
        <v>9</v>
      </c>
      <c r="R46" s="29">
        <f>(H46+K46+N46)-(J46+M46+P46)</f>
        <v>17</v>
      </c>
      <c r="S46" s="28">
        <f>COUNTIF(V46:X46,"A")</f>
        <v>3</v>
      </c>
      <c r="T46" s="28">
        <f>COUNTIF(V46:X46,"C")</f>
        <v>0</v>
      </c>
      <c r="U46" s="28">
        <f>COUNTIF(V46:X46,"B")</f>
        <v>0</v>
      </c>
      <c r="V46" s="29" t="str">
        <f>IF(H46="","",IF(H46&gt;J46,"A",IF(H46=J46,"B","C")))</f>
        <v>A</v>
      </c>
      <c r="W46" s="29" t="str">
        <f>IF(K46="","",IF(K46&gt;M46,"A",IF(K46=M46,"B","C")))</f>
        <v>A</v>
      </c>
      <c r="X46" s="30" t="str">
        <f>IF(N46="","",IF(N46&gt;P46,"A",IF(N46=P46,"B","C")))</f>
        <v>A</v>
      </c>
      <c r="Y46" s="31">
        <v>1</v>
      </c>
    </row>
    <row r="47" spans="1:25" x14ac:dyDescent="0.15">
      <c r="B47" s="15">
        <v>2</v>
      </c>
      <c r="C47" s="94" t="s">
        <v>65</v>
      </c>
      <c r="D47" s="142"/>
      <c r="E47" s="32">
        <v>2</v>
      </c>
      <c r="F47" s="33" t="s">
        <v>272</v>
      </c>
      <c r="G47" s="34">
        <v>3</v>
      </c>
      <c r="H47" s="105"/>
      <c r="I47" s="106"/>
      <c r="J47" s="107"/>
      <c r="K47" s="35">
        <v>1</v>
      </c>
      <c r="L47" s="33" t="s">
        <v>272</v>
      </c>
      <c r="M47" s="34">
        <v>3</v>
      </c>
      <c r="N47" s="35">
        <v>5</v>
      </c>
      <c r="O47" s="33" t="s">
        <v>272</v>
      </c>
      <c r="P47" s="79">
        <v>7</v>
      </c>
      <c r="Q47" s="36">
        <f>S47*3+U47</f>
        <v>0</v>
      </c>
      <c r="R47" s="36">
        <f>(E47+K47+N47)-(G47+M47+P47)</f>
        <v>-5</v>
      </c>
      <c r="S47" s="79">
        <f>COUNTIF(V47:X47,"A")</f>
        <v>0</v>
      </c>
      <c r="T47" s="79">
        <f>COUNTIF(V47:X47,"C")</f>
        <v>3</v>
      </c>
      <c r="U47" s="79">
        <f>COUNTIF(V47:X47,"B")</f>
        <v>0</v>
      </c>
      <c r="V47" s="36" t="str">
        <f>IF(E47="","",IF(E47&gt;G47,"A",IF(E47=G47,"B","C")))</f>
        <v>C</v>
      </c>
      <c r="W47" s="36" t="str">
        <f>IF(K47="","",IF(K47&gt;M47,"A",IF(K47=M47,"B","C")))</f>
        <v>C</v>
      </c>
      <c r="X47" s="37" t="str">
        <f>IF(N47="","",IF(N47&gt;P47,"A",IF(N47=P47,"B","C")))</f>
        <v>C</v>
      </c>
      <c r="Y47" s="38">
        <v>4</v>
      </c>
    </row>
    <row r="48" spans="1:25" x14ac:dyDescent="0.15">
      <c r="B48" s="15">
        <v>3</v>
      </c>
      <c r="C48" s="157" t="s">
        <v>81</v>
      </c>
      <c r="D48" s="162"/>
      <c r="E48" s="32">
        <v>9</v>
      </c>
      <c r="F48" s="33" t="s">
        <v>272</v>
      </c>
      <c r="G48" s="34">
        <v>10</v>
      </c>
      <c r="H48" s="35">
        <v>3</v>
      </c>
      <c r="I48" s="33" t="s">
        <v>272</v>
      </c>
      <c r="J48" s="34">
        <v>1</v>
      </c>
      <c r="K48" s="105"/>
      <c r="L48" s="106"/>
      <c r="M48" s="107"/>
      <c r="N48" s="35">
        <v>13</v>
      </c>
      <c r="O48" s="33" t="s">
        <v>272</v>
      </c>
      <c r="P48" s="79">
        <v>1</v>
      </c>
      <c r="Q48" s="36">
        <f>S48*3+U48</f>
        <v>6</v>
      </c>
      <c r="R48" s="36">
        <f>(E48+H48+N48)-(G48+J48+P48)</f>
        <v>13</v>
      </c>
      <c r="S48" s="79">
        <f>COUNTIF(V48:X48,"A")</f>
        <v>2</v>
      </c>
      <c r="T48" s="79">
        <f>COUNTIF(V48:X48,"C")</f>
        <v>1</v>
      </c>
      <c r="U48" s="79">
        <f>COUNTIF(V48:X48,"B")</f>
        <v>0</v>
      </c>
      <c r="V48" s="36" t="str">
        <f>IF(E48="","",IF(E48&gt;G48,"A",IF(E48=G48,"B","C")))</f>
        <v>C</v>
      </c>
      <c r="W48" s="36" t="str">
        <f>IF(H48="","",IF(H48&gt;J48,"A",IF(H48=J48,"B","C")))</f>
        <v>A</v>
      </c>
      <c r="X48" s="37" t="str">
        <f>IF(N48="","",IF(N48&gt;P48,"A",IF(N48=P48,"B","C")))</f>
        <v>A</v>
      </c>
      <c r="Y48" s="38">
        <v>2</v>
      </c>
    </row>
    <row r="49" spans="2:25" ht="14.25" thickBot="1" x14ac:dyDescent="0.2">
      <c r="B49" s="15">
        <v>4</v>
      </c>
      <c r="C49" s="110" t="s">
        <v>247</v>
      </c>
      <c r="D49" s="143"/>
      <c r="E49" s="40">
        <v>0</v>
      </c>
      <c r="F49" s="41" t="s">
        <v>272</v>
      </c>
      <c r="G49" s="42">
        <v>15</v>
      </c>
      <c r="H49" s="43">
        <v>7</v>
      </c>
      <c r="I49" s="41" t="s">
        <v>272</v>
      </c>
      <c r="J49" s="42">
        <v>5</v>
      </c>
      <c r="K49" s="43">
        <v>1</v>
      </c>
      <c r="L49" s="41" t="s">
        <v>272</v>
      </c>
      <c r="M49" s="42">
        <v>13</v>
      </c>
      <c r="N49" s="102"/>
      <c r="O49" s="103"/>
      <c r="P49" s="104"/>
      <c r="Q49" s="44">
        <f>S49*3+U49</f>
        <v>3</v>
      </c>
      <c r="R49" s="44">
        <f>(E49+H49+K49)-(G49+J49+M49)</f>
        <v>-25</v>
      </c>
      <c r="S49" s="80">
        <f>COUNTIF(V49:X49,"A")</f>
        <v>1</v>
      </c>
      <c r="T49" s="80">
        <f>COUNTIF(V49:X49,"C")</f>
        <v>2</v>
      </c>
      <c r="U49" s="80">
        <f>COUNTIF(V49:X49,"B")</f>
        <v>0</v>
      </c>
      <c r="V49" s="44" t="str">
        <f>IF(E49="","",IF(E49&gt;G49,"A",IF(E49=G49,"B","C")))</f>
        <v>C</v>
      </c>
      <c r="W49" s="44" t="str">
        <f>IF(H49="","",IF(H49&gt;J49,"A",IF(H49=J49,"B","C")))</f>
        <v>A</v>
      </c>
      <c r="X49" s="45" t="str">
        <f>IF(K49="","",IF(K49&gt;M49,"A",IF(K49=M49,"B","C")))</f>
        <v>C</v>
      </c>
      <c r="Y49" s="46">
        <v>3</v>
      </c>
    </row>
    <row r="50" spans="2:25" x14ac:dyDescent="0.15">
      <c r="C50" s="7"/>
      <c r="D50" s="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X50" s="17"/>
      <c r="Y50" s="17"/>
    </row>
    <row r="51" spans="2:25" ht="14.25" thickBot="1" x14ac:dyDescent="0.2">
      <c r="C51" s="18"/>
      <c r="D51" s="18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X51" s="17"/>
      <c r="Y51" s="17"/>
    </row>
    <row r="52" spans="2:25" ht="14.25" thickBot="1" x14ac:dyDescent="0.2">
      <c r="C52" s="6" t="s">
        <v>283</v>
      </c>
      <c r="D52" s="9" t="s">
        <v>86</v>
      </c>
      <c r="E52" s="120" t="str">
        <f>C53</f>
        <v>座　　間</v>
      </c>
      <c r="F52" s="121"/>
      <c r="G52" s="122"/>
      <c r="H52" s="99" t="str">
        <f>C54</f>
        <v>城　　山</v>
      </c>
      <c r="I52" s="100"/>
      <c r="J52" s="101"/>
      <c r="K52" s="99" t="str">
        <f>C55</f>
        <v>厚 木 北</v>
      </c>
      <c r="L52" s="100"/>
      <c r="M52" s="101"/>
      <c r="N52" s="99" t="str">
        <f>C56</f>
        <v>相模原中等</v>
      </c>
      <c r="O52" s="100"/>
      <c r="P52" s="101"/>
      <c r="Q52" s="20" t="s">
        <v>0</v>
      </c>
      <c r="R52" s="20" t="s">
        <v>2</v>
      </c>
      <c r="S52" s="21" t="s">
        <v>3</v>
      </c>
      <c r="T52" s="21" t="s">
        <v>4</v>
      </c>
      <c r="U52" s="21" t="s">
        <v>5</v>
      </c>
      <c r="V52" s="21"/>
      <c r="W52" s="21"/>
      <c r="X52" s="22"/>
      <c r="Y52" s="23" t="s">
        <v>1</v>
      </c>
    </row>
    <row r="53" spans="2:25" ht="14.25" thickTop="1" x14ac:dyDescent="0.15">
      <c r="B53" s="15">
        <v>1</v>
      </c>
      <c r="C53" s="94" t="s">
        <v>248</v>
      </c>
      <c r="D53" s="142"/>
      <c r="E53" s="96"/>
      <c r="F53" s="97"/>
      <c r="G53" s="98"/>
      <c r="H53" s="25">
        <v>0</v>
      </c>
      <c r="I53" s="26" t="s">
        <v>272</v>
      </c>
      <c r="J53" s="27">
        <v>2</v>
      </c>
      <c r="K53" s="25">
        <v>5</v>
      </c>
      <c r="L53" s="26" t="s">
        <v>272</v>
      </c>
      <c r="M53" s="27">
        <v>10</v>
      </c>
      <c r="N53" s="25">
        <v>5</v>
      </c>
      <c r="O53" s="26" t="s">
        <v>272</v>
      </c>
      <c r="P53" s="28">
        <v>2</v>
      </c>
      <c r="Q53" s="29">
        <f>S53*3+U53</f>
        <v>3</v>
      </c>
      <c r="R53" s="29">
        <f>(H53+K53+N53)-(J53+M53+P53)</f>
        <v>-4</v>
      </c>
      <c r="S53" s="28">
        <f>COUNTIF(V53:X53,"A")</f>
        <v>1</v>
      </c>
      <c r="T53" s="28">
        <f>COUNTIF(V53:X53,"C")</f>
        <v>2</v>
      </c>
      <c r="U53" s="28">
        <f>COUNTIF(V53:X53,"B")</f>
        <v>0</v>
      </c>
      <c r="V53" s="29" t="str">
        <f>IF(H53="","",IF(H53&gt;J53,"A",IF(H53=J53,"B","C")))</f>
        <v>C</v>
      </c>
      <c r="W53" s="29" t="str">
        <f>IF(K53="","",IF(K53&gt;M53,"A",IF(K53=M53,"B","C")))</f>
        <v>C</v>
      </c>
      <c r="X53" s="30" t="str">
        <f>IF(N53="","",IF(N53&gt;P53,"A",IF(N53=P53,"B","C")))</f>
        <v>A</v>
      </c>
      <c r="Y53" s="31">
        <v>3</v>
      </c>
    </row>
    <row r="54" spans="2:25" x14ac:dyDescent="0.15">
      <c r="B54" s="15">
        <v>2</v>
      </c>
      <c r="C54" s="157" t="s">
        <v>70</v>
      </c>
      <c r="D54" s="162"/>
      <c r="E54" s="32">
        <v>2</v>
      </c>
      <c r="F54" s="33" t="s">
        <v>272</v>
      </c>
      <c r="G54" s="34">
        <v>0</v>
      </c>
      <c r="H54" s="105"/>
      <c r="I54" s="106"/>
      <c r="J54" s="107"/>
      <c r="K54" s="35">
        <v>7</v>
      </c>
      <c r="L54" s="33" t="s">
        <v>272</v>
      </c>
      <c r="M54" s="34">
        <v>7</v>
      </c>
      <c r="N54" s="35">
        <v>5</v>
      </c>
      <c r="O54" s="33" t="s">
        <v>272</v>
      </c>
      <c r="P54" s="79">
        <v>0</v>
      </c>
      <c r="Q54" s="36">
        <f>S54*3+U54</f>
        <v>7</v>
      </c>
      <c r="R54" s="36">
        <f>(E54+K54+N54)-(G54+M54+P54)</f>
        <v>7</v>
      </c>
      <c r="S54" s="79">
        <f>COUNTIF(V54:X54,"A")</f>
        <v>2</v>
      </c>
      <c r="T54" s="79">
        <f>COUNTIF(V54:X54,"C")</f>
        <v>0</v>
      </c>
      <c r="U54" s="79">
        <f>COUNTIF(V54:X54,"B")</f>
        <v>1</v>
      </c>
      <c r="V54" s="36" t="str">
        <f>IF(E54="","",IF(E54&gt;G54,"A",IF(E54=G54,"B","C")))</f>
        <v>A</v>
      </c>
      <c r="W54" s="36" t="str">
        <f>IF(K54="","",IF(K54&gt;M54,"A",IF(K54=M54,"B","C")))</f>
        <v>B</v>
      </c>
      <c r="X54" s="37" t="str">
        <f>IF(N54="","",IF(N54&gt;P54,"A",IF(N54=P54,"B","C")))</f>
        <v>A</v>
      </c>
      <c r="Y54" s="38">
        <v>2</v>
      </c>
    </row>
    <row r="55" spans="2:25" x14ac:dyDescent="0.15">
      <c r="B55" s="15">
        <v>3</v>
      </c>
      <c r="C55" s="157" t="s">
        <v>67</v>
      </c>
      <c r="D55" s="162"/>
      <c r="E55" s="32">
        <v>10</v>
      </c>
      <c r="F55" s="33" t="s">
        <v>272</v>
      </c>
      <c r="G55" s="34">
        <v>5</v>
      </c>
      <c r="H55" s="35">
        <v>7</v>
      </c>
      <c r="I55" s="33" t="s">
        <v>272</v>
      </c>
      <c r="J55" s="34">
        <v>7</v>
      </c>
      <c r="K55" s="105"/>
      <c r="L55" s="106"/>
      <c r="M55" s="107"/>
      <c r="N55" s="35">
        <v>8</v>
      </c>
      <c r="O55" s="33" t="s">
        <v>272</v>
      </c>
      <c r="P55" s="79">
        <v>4</v>
      </c>
      <c r="Q55" s="36">
        <f>S55*3+U55</f>
        <v>7</v>
      </c>
      <c r="R55" s="36">
        <f>(E55+H55+N55)-(G55+J55+P55)</f>
        <v>9</v>
      </c>
      <c r="S55" s="79">
        <f>COUNTIF(V55:X55,"A")</f>
        <v>2</v>
      </c>
      <c r="T55" s="79">
        <f>COUNTIF(V55:X55,"C")</f>
        <v>0</v>
      </c>
      <c r="U55" s="79">
        <f>COUNTIF(V55:X55,"B")</f>
        <v>1</v>
      </c>
      <c r="V55" s="36" t="str">
        <f>IF(E55="","",IF(E55&gt;G55,"A",IF(E55=G55,"B","C")))</f>
        <v>A</v>
      </c>
      <c r="W55" s="36" t="str">
        <f>IF(H55="","",IF(H55&gt;J55,"A",IF(H55=J55,"B","C")))</f>
        <v>B</v>
      </c>
      <c r="X55" s="37" t="str">
        <f>IF(N55="","",IF(N55&gt;P55,"A",IF(N55=P55,"B","C")))</f>
        <v>A</v>
      </c>
      <c r="Y55" s="38">
        <v>1</v>
      </c>
    </row>
    <row r="56" spans="2:25" ht="14.25" thickBot="1" x14ac:dyDescent="0.2">
      <c r="B56" s="15">
        <v>4</v>
      </c>
      <c r="C56" s="110" t="s">
        <v>87</v>
      </c>
      <c r="D56" s="143"/>
      <c r="E56" s="40">
        <v>2</v>
      </c>
      <c r="F56" s="41" t="s">
        <v>272</v>
      </c>
      <c r="G56" s="42">
        <v>5</v>
      </c>
      <c r="H56" s="43">
        <v>0</v>
      </c>
      <c r="I56" s="41" t="s">
        <v>272</v>
      </c>
      <c r="J56" s="42">
        <v>5</v>
      </c>
      <c r="K56" s="43">
        <v>4</v>
      </c>
      <c r="L56" s="41" t="s">
        <v>272</v>
      </c>
      <c r="M56" s="42">
        <v>8</v>
      </c>
      <c r="N56" s="102"/>
      <c r="O56" s="103"/>
      <c r="P56" s="104"/>
      <c r="Q56" s="44">
        <f>S56*3+U56</f>
        <v>0</v>
      </c>
      <c r="R56" s="44">
        <f>(E56+H56+K56)-(G56+J56+M56)</f>
        <v>-12</v>
      </c>
      <c r="S56" s="80">
        <f>COUNTIF(V56:X56,"A")</f>
        <v>0</v>
      </c>
      <c r="T56" s="80">
        <f>COUNTIF(V56:X56,"C")</f>
        <v>3</v>
      </c>
      <c r="U56" s="80">
        <f>COUNTIF(V56:X56,"B")</f>
        <v>0</v>
      </c>
      <c r="V56" s="44" t="str">
        <f>IF(E56="","",IF(E56&gt;G56,"A",IF(E56=G56,"B","C")))</f>
        <v>C</v>
      </c>
      <c r="W56" s="44" t="str">
        <f>IF(H56="","",IF(H56&gt;J56,"A",IF(H56=J56,"B","C")))</f>
        <v>C</v>
      </c>
      <c r="X56" s="45" t="str">
        <f>IF(K56="","",IF(K56&gt;M56,"A",IF(K56=M56,"B","C")))</f>
        <v>C</v>
      </c>
      <c r="Y56" s="46">
        <v>4</v>
      </c>
    </row>
    <row r="57" spans="2:25" x14ac:dyDescent="0.15">
      <c r="C57" s="7"/>
      <c r="D57" s="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X57" s="17"/>
      <c r="Y57" s="17"/>
    </row>
    <row r="58" spans="2:25" ht="14.25" thickBot="1" x14ac:dyDescent="0.2">
      <c r="C58" s="18"/>
      <c r="D58" s="13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X58" s="17"/>
      <c r="Y58" s="17"/>
    </row>
    <row r="59" spans="2:25" ht="14.25" thickBot="1" x14ac:dyDescent="0.2">
      <c r="C59" s="6" t="s">
        <v>284</v>
      </c>
      <c r="D59" s="9" t="s">
        <v>249</v>
      </c>
      <c r="E59" s="120" t="str">
        <f>C60</f>
        <v>東海大相模</v>
      </c>
      <c r="F59" s="121"/>
      <c r="G59" s="122"/>
      <c r="H59" s="99" t="str">
        <f>C61</f>
        <v>向　　上</v>
      </c>
      <c r="I59" s="100"/>
      <c r="J59" s="101"/>
      <c r="K59" s="99" t="str">
        <f>C62</f>
        <v>秦野総合</v>
      </c>
      <c r="L59" s="100"/>
      <c r="M59" s="101"/>
      <c r="N59" s="99" t="str">
        <f>C63</f>
        <v>伊 志 田</v>
      </c>
      <c r="O59" s="100"/>
      <c r="P59" s="101"/>
      <c r="Q59" s="20" t="s">
        <v>0</v>
      </c>
      <c r="R59" s="20" t="s">
        <v>2</v>
      </c>
      <c r="S59" s="21" t="s">
        <v>3</v>
      </c>
      <c r="T59" s="21" t="s">
        <v>4</v>
      </c>
      <c r="U59" s="21" t="s">
        <v>5</v>
      </c>
      <c r="V59" s="21"/>
      <c r="W59" s="21"/>
      <c r="X59" s="22"/>
      <c r="Y59" s="23" t="s">
        <v>1</v>
      </c>
    </row>
    <row r="60" spans="2:25" ht="14.25" thickTop="1" x14ac:dyDescent="0.15">
      <c r="B60" s="15">
        <v>1</v>
      </c>
      <c r="C60" s="157" t="s">
        <v>92</v>
      </c>
      <c r="D60" s="162"/>
      <c r="E60" s="96"/>
      <c r="F60" s="97"/>
      <c r="G60" s="98"/>
      <c r="H60" s="25">
        <v>10</v>
      </c>
      <c r="I60" s="26" t="s">
        <v>272</v>
      </c>
      <c r="J60" s="27">
        <v>0</v>
      </c>
      <c r="K60" s="25">
        <v>10</v>
      </c>
      <c r="L60" s="26" t="s">
        <v>272</v>
      </c>
      <c r="M60" s="27">
        <v>0</v>
      </c>
      <c r="N60" s="25">
        <v>10</v>
      </c>
      <c r="O60" s="26" t="s">
        <v>272</v>
      </c>
      <c r="P60" s="28">
        <v>0</v>
      </c>
      <c r="Q60" s="29">
        <f>S60*3+U60</f>
        <v>9</v>
      </c>
      <c r="R60" s="29">
        <f>(H60+K60+N60)-(J60+M60+P60)</f>
        <v>30</v>
      </c>
      <c r="S60" s="28">
        <f>COUNTIF(V60:X60,"A")</f>
        <v>3</v>
      </c>
      <c r="T60" s="28">
        <f>COUNTIF(V60:X60,"C")</f>
        <v>0</v>
      </c>
      <c r="U60" s="28">
        <f>COUNTIF(V60:X60,"B")</f>
        <v>0</v>
      </c>
      <c r="V60" s="29" t="str">
        <f>IF(H60="","",IF(H60&gt;J60,"A",IF(H60=J60,"B","C")))</f>
        <v>A</v>
      </c>
      <c r="W60" s="29" t="str">
        <f>IF(K60="","",IF(K60&gt;M60,"A",IF(K60=M60,"B","C")))</f>
        <v>A</v>
      </c>
      <c r="X60" s="30" t="str">
        <f>IF(N60="","",IF(N60&gt;P60,"A",IF(N60=P60,"B","C")))</f>
        <v>A</v>
      </c>
      <c r="Y60" s="31">
        <v>1</v>
      </c>
    </row>
    <row r="61" spans="2:25" x14ac:dyDescent="0.15">
      <c r="B61" s="15">
        <v>2</v>
      </c>
      <c r="C61" s="157" t="s">
        <v>94</v>
      </c>
      <c r="D61" s="162"/>
      <c r="E61" s="32">
        <v>0</v>
      </c>
      <c r="F61" s="33" t="s">
        <v>272</v>
      </c>
      <c r="G61" s="34">
        <v>10</v>
      </c>
      <c r="H61" s="105"/>
      <c r="I61" s="106"/>
      <c r="J61" s="107"/>
      <c r="K61" s="35">
        <v>5</v>
      </c>
      <c r="L61" s="33" t="s">
        <v>272</v>
      </c>
      <c r="M61" s="34">
        <v>2</v>
      </c>
      <c r="N61" s="35">
        <v>9</v>
      </c>
      <c r="O61" s="33" t="s">
        <v>272</v>
      </c>
      <c r="P61" s="79">
        <v>1</v>
      </c>
      <c r="Q61" s="36">
        <f>S61*3+U61</f>
        <v>6</v>
      </c>
      <c r="R61" s="36">
        <f>(E61+K61+N61)-(G61+M61+P61)</f>
        <v>1</v>
      </c>
      <c r="S61" s="79">
        <f>COUNTIF(V61:X61,"A")</f>
        <v>2</v>
      </c>
      <c r="T61" s="79">
        <f>COUNTIF(V61:X61,"C")</f>
        <v>1</v>
      </c>
      <c r="U61" s="79">
        <f>COUNTIF(V61:X61,"B")</f>
        <v>0</v>
      </c>
      <c r="V61" s="36" t="str">
        <f>IF(E61="","",IF(E61&gt;G61,"A",IF(E61=G61,"B","C")))</f>
        <v>C</v>
      </c>
      <c r="W61" s="36" t="str">
        <f>IF(K61="","",IF(K61&gt;M61,"A",IF(K61=M61,"B","C")))</f>
        <v>A</v>
      </c>
      <c r="X61" s="37" t="str">
        <f>IF(N61="","",IF(N61&gt;P61,"A",IF(N61=P61,"B","C")))</f>
        <v>A</v>
      </c>
      <c r="Y61" s="38">
        <v>2</v>
      </c>
    </row>
    <row r="62" spans="2:25" x14ac:dyDescent="0.15">
      <c r="B62" s="15">
        <v>3</v>
      </c>
      <c r="C62" s="94" t="s">
        <v>83</v>
      </c>
      <c r="D62" s="142"/>
      <c r="E62" s="32">
        <v>0</v>
      </c>
      <c r="F62" s="33" t="s">
        <v>272</v>
      </c>
      <c r="G62" s="34">
        <v>10</v>
      </c>
      <c r="H62" s="35">
        <v>2</v>
      </c>
      <c r="I62" s="33" t="s">
        <v>272</v>
      </c>
      <c r="J62" s="34">
        <v>5</v>
      </c>
      <c r="K62" s="105"/>
      <c r="L62" s="106"/>
      <c r="M62" s="107"/>
      <c r="N62" s="35">
        <v>2</v>
      </c>
      <c r="O62" s="33" t="s">
        <v>272</v>
      </c>
      <c r="P62" s="79">
        <v>9</v>
      </c>
      <c r="Q62" s="36">
        <f>S62*3+U62</f>
        <v>0</v>
      </c>
      <c r="R62" s="36">
        <f>(E62+H62+N62)-(G62+J62+P62)</f>
        <v>-20</v>
      </c>
      <c r="S62" s="79">
        <f>COUNTIF(V62:X62,"A")</f>
        <v>0</v>
      </c>
      <c r="T62" s="79">
        <f>COUNTIF(V62:X62,"C")</f>
        <v>3</v>
      </c>
      <c r="U62" s="79">
        <f>COUNTIF(V62:X62,"B")</f>
        <v>0</v>
      </c>
      <c r="V62" s="36" t="str">
        <f>IF(E62="","",IF(E62&gt;G62,"A",IF(E62=G62,"B","C")))</f>
        <v>C</v>
      </c>
      <c r="W62" s="36" t="str">
        <f>IF(H62="","",IF(H62&gt;J62,"A",IF(H62=J62,"B","C")))</f>
        <v>C</v>
      </c>
      <c r="X62" s="37" t="str">
        <f>IF(N62="","",IF(N62&gt;P62,"A",IF(N62=P62,"B","C")))</f>
        <v>C</v>
      </c>
      <c r="Y62" s="38">
        <v>4</v>
      </c>
    </row>
    <row r="63" spans="2:25" ht="14.25" thickBot="1" x14ac:dyDescent="0.2">
      <c r="B63" s="15">
        <v>4</v>
      </c>
      <c r="C63" s="110" t="s">
        <v>66</v>
      </c>
      <c r="D63" s="143"/>
      <c r="E63" s="40">
        <v>0</v>
      </c>
      <c r="F63" s="41" t="s">
        <v>272</v>
      </c>
      <c r="G63" s="42">
        <v>10</v>
      </c>
      <c r="H63" s="43">
        <v>1</v>
      </c>
      <c r="I63" s="41" t="s">
        <v>272</v>
      </c>
      <c r="J63" s="42">
        <v>9</v>
      </c>
      <c r="K63" s="43">
        <v>9</v>
      </c>
      <c r="L63" s="41" t="s">
        <v>272</v>
      </c>
      <c r="M63" s="42">
        <v>2</v>
      </c>
      <c r="N63" s="102"/>
      <c r="O63" s="103"/>
      <c r="P63" s="104"/>
      <c r="Q63" s="44">
        <f>S63*3+U63</f>
        <v>3</v>
      </c>
      <c r="R63" s="44">
        <f>(E63+H63+K63)-(G63+J63+M63)</f>
        <v>-11</v>
      </c>
      <c r="S63" s="80">
        <f>COUNTIF(V63:X63,"A")</f>
        <v>1</v>
      </c>
      <c r="T63" s="80">
        <f>COUNTIF(V63:X63,"C")</f>
        <v>2</v>
      </c>
      <c r="U63" s="80">
        <f>COUNTIF(V63:X63,"B")</f>
        <v>0</v>
      </c>
      <c r="V63" s="44" t="str">
        <f>IF(E63="","",IF(E63&gt;G63,"A",IF(E63=G63,"B","C")))</f>
        <v>C</v>
      </c>
      <c r="W63" s="44" t="str">
        <f>IF(H63="","",IF(H63&gt;J63,"A",IF(H63=J63,"B","C")))</f>
        <v>C</v>
      </c>
      <c r="X63" s="45" t="str">
        <f>IF(K63="","",IF(K63&gt;M63,"A",IF(K63=M63,"B","C")))</f>
        <v>A</v>
      </c>
      <c r="Y63" s="46">
        <v>3</v>
      </c>
    </row>
    <row r="64" spans="2:25" x14ac:dyDescent="0.15">
      <c r="C64" s="82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52"/>
    </row>
    <row r="65" spans="2:25" ht="14.25" thickBot="1" x14ac:dyDescent="0.2">
      <c r="C65" s="18"/>
      <c r="D65" s="18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X65" s="17"/>
      <c r="Y65" s="17"/>
    </row>
    <row r="66" spans="2:25" ht="14.25" thickBot="1" x14ac:dyDescent="0.2">
      <c r="C66" s="6" t="s">
        <v>285</v>
      </c>
      <c r="D66" s="9" t="s">
        <v>250</v>
      </c>
      <c r="E66" s="120" t="str">
        <f>C67</f>
        <v>光明相模原</v>
      </c>
      <c r="F66" s="121"/>
      <c r="G66" s="122"/>
      <c r="H66" s="99" t="str">
        <f>C68</f>
        <v>弥　　栄</v>
      </c>
      <c r="I66" s="100"/>
      <c r="J66" s="101"/>
      <c r="K66" s="99" t="str">
        <f>C69</f>
        <v>大 和 東</v>
      </c>
      <c r="L66" s="100"/>
      <c r="M66" s="101"/>
      <c r="N66" s="126"/>
      <c r="O66" s="127"/>
      <c r="P66" s="128"/>
      <c r="Q66" s="20" t="s">
        <v>0</v>
      </c>
      <c r="R66" s="20" t="s">
        <v>2</v>
      </c>
      <c r="S66" s="21" t="s">
        <v>3</v>
      </c>
      <c r="T66" s="21" t="s">
        <v>4</v>
      </c>
      <c r="U66" s="21" t="s">
        <v>5</v>
      </c>
      <c r="V66" s="21"/>
      <c r="W66" s="21"/>
      <c r="X66" s="22"/>
      <c r="Y66" s="23" t="s">
        <v>1</v>
      </c>
    </row>
    <row r="67" spans="2:25" ht="14.25" thickTop="1" x14ac:dyDescent="0.15">
      <c r="B67" s="15">
        <v>1</v>
      </c>
      <c r="C67" s="94" t="s">
        <v>251</v>
      </c>
      <c r="D67" s="142"/>
      <c r="E67" s="96"/>
      <c r="F67" s="97"/>
      <c r="G67" s="98"/>
      <c r="H67" s="25">
        <v>2</v>
      </c>
      <c r="I67" s="26" t="s">
        <v>272</v>
      </c>
      <c r="J67" s="27">
        <v>6</v>
      </c>
      <c r="K67" s="25">
        <v>9</v>
      </c>
      <c r="L67" s="26" t="s">
        <v>272</v>
      </c>
      <c r="M67" s="27">
        <v>1</v>
      </c>
      <c r="N67" s="65"/>
      <c r="O67" s="83"/>
      <c r="P67" s="84"/>
      <c r="Q67" s="29">
        <f>S67*3+U67</f>
        <v>3</v>
      </c>
      <c r="R67" s="29">
        <f>(H67+K67+N67)-(J67+M67+P67)</f>
        <v>4</v>
      </c>
      <c r="S67" s="28">
        <f>COUNTIF(V67:X67,"A")</f>
        <v>1</v>
      </c>
      <c r="T67" s="28">
        <f>COUNTIF(V67:X67,"C")</f>
        <v>1</v>
      </c>
      <c r="U67" s="28">
        <f>COUNTIF(V67:X67,"B")</f>
        <v>0</v>
      </c>
      <c r="V67" s="29" t="str">
        <f>IF(H67="","",IF(H67&gt;J67,"A",IF(H67=J67,"B","C")))</f>
        <v>C</v>
      </c>
      <c r="W67" s="29" t="str">
        <f>IF(K67="","",IF(K67&gt;M67,"A",IF(K67=M67,"B","C")))</f>
        <v>A</v>
      </c>
      <c r="X67" s="30" t="str">
        <f>IF(N67="","",IF(N67&gt;P67,"A",IF(N67=P67,"B","C")))</f>
        <v/>
      </c>
      <c r="Y67" s="31">
        <v>2</v>
      </c>
    </row>
    <row r="68" spans="2:25" x14ac:dyDescent="0.15">
      <c r="B68" s="15">
        <v>2</v>
      </c>
      <c r="C68" s="157" t="s">
        <v>74</v>
      </c>
      <c r="D68" s="162"/>
      <c r="E68" s="32">
        <v>6</v>
      </c>
      <c r="F68" s="33" t="s">
        <v>272</v>
      </c>
      <c r="G68" s="34">
        <v>2</v>
      </c>
      <c r="H68" s="105"/>
      <c r="I68" s="106"/>
      <c r="J68" s="107"/>
      <c r="K68" s="35">
        <v>3</v>
      </c>
      <c r="L68" s="33" t="s">
        <v>272</v>
      </c>
      <c r="M68" s="34">
        <v>1</v>
      </c>
      <c r="N68" s="65"/>
      <c r="O68" s="83"/>
      <c r="P68" s="84"/>
      <c r="Q68" s="36">
        <f>S68*3+U68</f>
        <v>6</v>
      </c>
      <c r="R68" s="36">
        <f>(E68+K68+N68)-(G68+M68+P68)</f>
        <v>6</v>
      </c>
      <c r="S68" s="79">
        <f>COUNTIF(V68:X68,"A")</f>
        <v>2</v>
      </c>
      <c r="T68" s="79">
        <f>COUNTIF(V68:X68,"C")</f>
        <v>0</v>
      </c>
      <c r="U68" s="79">
        <f>COUNTIF(V68:X68,"B")</f>
        <v>0</v>
      </c>
      <c r="V68" s="36" t="str">
        <f>IF(E68="","",IF(E68&gt;G68,"A",IF(E68=G68,"B","C")))</f>
        <v>A</v>
      </c>
      <c r="W68" s="36" t="str">
        <f>IF(K68="","",IF(K68&gt;M68,"A",IF(K68=M68,"B","C")))</f>
        <v>A</v>
      </c>
      <c r="X68" s="37" t="str">
        <f>IF(N68="","",IF(N68&gt;P68,"A",IF(N68=P68,"B","C")))</f>
        <v/>
      </c>
      <c r="Y68" s="38">
        <v>1</v>
      </c>
    </row>
    <row r="69" spans="2:25" ht="14.25" thickBot="1" x14ac:dyDescent="0.2">
      <c r="B69" s="15">
        <v>3</v>
      </c>
      <c r="C69" s="110" t="s">
        <v>97</v>
      </c>
      <c r="D69" s="143"/>
      <c r="E69" s="40">
        <v>1</v>
      </c>
      <c r="F69" s="41" t="s">
        <v>272</v>
      </c>
      <c r="G69" s="42">
        <v>9</v>
      </c>
      <c r="H69" s="43">
        <v>1</v>
      </c>
      <c r="I69" s="41" t="s">
        <v>272</v>
      </c>
      <c r="J69" s="42">
        <v>3</v>
      </c>
      <c r="K69" s="102"/>
      <c r="L69" s="103"/>
      <c r="M69" s="125"/>
      <c r="N69" s="65"/>
      <c r="O69" s="83"/>
      <c r="P69" s="84"/>
      <c r="Q69" s="36">
        <f>S69*3+U69</f>
        <v>0</v>
      </c>
      <c r="R69" s="36">
        <f>(E69+H69+N69)-(G69+J69+P69)</f>
        <v>-10</v>
      </c>
      <c r="S69" s="79">
        <f>COUNTIF(V69:X69,"A")</f>
        <v>0</v>
      </c>
      <c r="T69" s="79">
        <f>COUNTIF(V69:X69,"C")</f>
        <v>2</v>
      </c>
      <c r="U69" s="79">
        <f>COUNTIF(V69:X69,"B")</f>
        <v>0</v>
      </c>
      <c r="V69" s="36" t="str">
        <f>IF(E69="","",IF(E69&gt;G69,"A",IF(E69=G69,"B","C")))</f>
        <v>C</v>
      </c>
      <c r="W69" s="36" t="str">
        <f>IF(H69="","",IF(H69&gt;J69,"A",IF(H69=J69,"B","C")))</f>
        <v>C</v>
      </c>
      <c r="X69" s="37" t="str">
        <f>IF(N69="","",IF(N69&gt;P69,"A",IF(N69=P69,"B","C")))</f>
        <v/>
      </c>
      <c r="Y69" s="38">
        <v>3</v>
      </c>
    </row>
    <row r="70" spans="2:25" s="63" customFormat="1" x14ac:dyDescent="0.15">
      <c r="C70" s="129"/>
      <c r="D70" s="129"/>
      <c r="E70" s="51"/>
      <c r="F70" s="51"/>
      <c r="G70" s="51"/>
      <c r="H70" s="51"/>
      <c r="I70" s="51"/>
      <c r="J70" s="51"/>
      <c r="K70" s="51"/>
      <c r="L70" s="51"/>
      <c r="M70" s="51"/>
      <c r="N70" s="127"/>
      <c r="O70" s="127"/>
      <c r="P70" s="127"/>
      <c r="Q70" s="62"/>
      <c r="R70" s="62"/>
      <c r="S70" s="62">
        <f>COUNTIF(V70:X70,"A")</f>
        <v>0</v>
      </c>
      <c r="T70" s="62">
        <f>COUNTIF(V70:X70,"C")</f>
        <v>0</v>
      </c>
      <c r="U70" s="62">
        <f>COUNTIF(V70:X70,"B")</f>
        <v>0</v>
      </c>
      <c r="V70" s="62" t="str">
        <f>IF(E70="","",IF(E70&gt;G70,"A",IF(E70=G70,"B","C")))</f>
        <v/>
      </c>
      <c r="W70" s="62" t="str">
        <f>IF(H70="","",IF(H70&gt;J70,"A",IF(H70=J70,"B","C")))</f>
        <v/>
      </c>
      <c r="X70" s="62" t="str">
        <f>IF(K70="","",IF(K70&gt;M70,"A",IF(K70=M70,"B","C")))</f>
        <v/>
      </c>
      <c r="Y70" s="53"/>
    </row>
  </sheetData>
  <mergeCells count="120">
    <mergeCell ref="C68:D68"/>
    <mergeCell ref="H68:J68"/>
    <mergeCell ref="C69:D69"/>
    <mergeCell ref="K69:M69"/>
    <mergeCell ref="C70:D70"/>
    <mergeCell ref="N70:P70"/>
    <mergeCell ref="E66:G66"/>
    <mergeCell ref="H66:J66"/>
    <mergeCell ref="K66:M66"/>
    <mergeCell ref="N66:P66"/>
    <mergeCell ref="C67:D67"/>
    <mergeCell ref="E67:G67"/>
    <mergeCell ref="C61:D61"/>
    <mergeCell ref="H61:J61"/>
    <mergeCell ref="C62:D62"/>
    <mergeCell ref="K62:M62"/>
    <mergeCell ref="C63:D63"/>
    <mergeCell ref="N63:P63"/>
    <mergeCell ref="E59:G59"/>
    <mergeCell ref="H59:J59"/>
    <mergeCell ref="K59:M59"/>
    <mergeCell ref="N59:P59"/>
    <mergeCell ref="C60:D60"/>
    <mergeCell ref="E60:G60"/>
    <mergeCell ref="C54:D54"/>
    <mergeCell ref="H54:J54"/>
    <mergeCell ref="C55:D55"/>
    <mergeCell ref="K55:M55"/>
    <mergeCell ref="C56:D56"/>
    <mergeCell ref="N56:P56"/>
    <mergeCell ref="E52:G52"/>
    <mergeCell ref="H52:J52"/>
    <mergeCell ref="K52:M52"/>
    <mergeCell ref="N52:P52"/>
    <mergeCell ref="C53:D53"/>
    <mergeCell ref="E53:G53"/>
    <mergeCell ref="C47:D47"/>
    <mergeCell ref="H47:J47"/>
    <mergeCell ref="C48:D48"/>
    <mergeCell ref="K48:M48"/>
    <mergeCell ref="C49:D49"/>
    <mergeCell ref="N49:P49"/>
    <mergeCell ref="E45:G45"/>
    <mergeCell ref="H45:J45"/>
    <mergeCell ref="K45:M45"/>
    <mergeCell ref="N45:P45"/>
    <mergeCell ref="C46:D46"/>
    <mergeCell ref="E46:G46"/>
    <mergeCell ref="C40:D40"/>
    <mergeCell ref="H40:J40"/>
    <mergeCell ref="C41:D41"/>
    <mergeCell ref="K41:M41"/>
    <mergeCell ref="C42:D42"/>
    <mergeCell ref="N42:P42"/>
    <mergeCell ref="E38:G38"/>
    <mergeCell ref="H38:J38"/>
    <mergeCell ref="K38:M38"/>
    <mergeCell ref="N38:P38"/>
    <mergeCell ref="C39:D39"/>
    <mergeCell ref="E39:G39"/>
    <mergeCell ref="C33:D33"/>
    <mergeCell ref="H33:J33"/>
    <mergeCell ref="C34:D34"/>
    <mergeCell ref="K34:M34"/>
    <mergeCell ref="C35:D35"/>
    <mergeCell ref="N35:P35"/>
    <mergeCell ref="E31:G31"/>
    <mergeCell ref="H31:J31"/>
    <mergeCell ref="K31:M31"/>
    <mergeCell ref="N31:P31"/>
    <mergeCell ref="C32:D32"/>
    <mergeCell ref="E32:G32"/>
    <mergeCell ref="C26:D26"/>
    <mergeCell ref="H26:J26"/>
    <mergeCell ref="C27:D27"/>
    <mergeCell ref="K27:M27"/>
    <mergeCell ref="C28:D28"/>
    <mergeCell ref="N28:P28"/>
    <mergeCell ref="E24:G24"/>
    <mergeCell ref="H24:J24"/>
    <mergeCell ref="K24:M24"/>
    <mergeCell ref="N24:P24"/>
    <mergeCell ref="C25:D25"/>
    <mergeCell ref="E25:G25"/>
    <mergeCell ref="C19:D19"/>
    <mergeCell ref="H19:J19"/>
    <mergeCell ref="C20:D20"/>
    <mergeCell ref="K20:M20"/>
    <mergeCell ref="C21:D21"/>
    <mergeCell ref="N21:P21"/>
    <mergeCell ref="C18:D18"/>
    <mergeCell ref="E18:G18"/>
    <mergeCell ref="E17:G17"/>
    <mergeCell ref="H17:J17"/>
    <mergeCell ref="K17:M17"/>
    <mergeCell ref="N17:P17"/>
    <mergeCell ref="C12:D12"/>
    <mergeCell ref="H12:J12"/>
    <mergeCell ref="C13:D13"/>
    <mergeCell ref="K13:M13"/>
    <mergeCell ref="C14:D14"/>
    <mergeCell ref="N14:P14"/>
    <mergeCell ref="E10:G10"/>
    <mergeCell ref="H10:J10"/>
    <mergeCell ref="K10:M10"/>
    <mergeCell ref="N10:P10"/>
    <mergeCell ref="C11:D11"/>
    <mergeCell ref="E11:G11"/>
    <mergeCell ref="C5:D5"/>
    <mergeCell ref="H5:J5"/>
    <mergeCell ref="C6:D6"/>
    <mergeCell ref="K6:M6"/>
    <mergeCell ref="C7:D7"/>
    <mergeCell ref="N7:P7"/>
    <mergeCell ref="E3:G3"/>
    <mergeCell ref="H3:J3"/>
    <mergeCell ref="K3:M3"/>
    <mergeCell ref="N3:P3"/>
    <mergeCell ref="C4:D4"/>
    <mergeCell ref="E4:G4"/>
  </mergeCells>
  <phoneticPr fontId="2"/>
  <pageMargins left="0.19685039370078741" right="0.19685039370078741" top="0.19685039370078741" bottom="0.19685039370078741" header="0.51181102362204722" footer="0.51181102362204722"/>
  <pageSetup paperSize="9" orientation="landscape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B1:Y33"/>
  <sheetViews>
    <sheetView topLeftCell="A12" workbookViewId="0">
      <selection activeCell="O25" sqref="O25"/>
    </sheetView>
  </sheetViews>
  <sheetFormatPr defaultRowHeight="13.5" x14ac:dyDescent="0.15"/>
  <cols>
    <col min="1" max="1" width="1.125" style="15" customWidth="1"/>
    <col min="2" max="2" width="2.625" style="15" customWidth="1"/>
    <col min="3" max="3" width="3.75" style="10" customWidth="1"/>
    <col min="4" max="4" width="12.75" style="10" customWidth="1"/>
    <col min="5" max="18" width="4.625" style="19" customWidth="1"/>
    <col min="19" max="19" width="4.25" style="19" hidden="1" customWidth="1"/>
    <col min="20" max="22" width="4.5" style="19" hidden="1" customWidth="1"/>
    <col min="23" max="24" width="4.5" style="15" hidden="1" customWidth="1"/>
    <col min="25" max="25" width="4.625" style="15" customWidth="1"/>
    <col min="26" max="26" width="6.625" style="15" customWidth="1"/>
    <col min="27" max="16384" width="9" style="15"/>
  </cols>
  <sheetData>
    <row r="1" spans="2:25" ht="18.75" x14ac:dyDescent="0.2">
      <c r="C1" s="1" t="str">
        <f>[1]予選要項!B2</f>
        <v xml:space="preserve">２０１７年度 </v>
      </c>
      <c r="D1" s="1"/>
      <c r="E1" s="2" t="s">
        <v>7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5" ht="19.5" thickBot="1" x14ac:dyDescent="0.25">
      <c r="C2" s="18"/>
      <c r="D2" s="4" t="s">
        <v>6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  <c r="R2" s="3"/>
      <c r="S2" s="3"/>
      <c r="T2" s="3"/>
      <c r="U2" s="3"/>
      <c r="V2" s="3"/>
      <c r="X2" s="17"/>
      <c r="Y2" s="17"/>
    </row>
    <row r="3" spans="2:25" ht="14.25" thickBot="1" x14ac:dyDescent="0.2">
      <c r="C3" s="6" t="s">
        <v>211</v>
      </c>
      <c r="D3" s="9" t="s">
        <v>58</v>
      </c>
      <c r="E3" s="99" t="str">
        <f>C4</f>
        <v>大　　磯</v>
      </c>
      <c r="F3" s="100"/>
      <c r="G3" s="101"/>
      <c r="H3" s="99" t="str">
        <f>C5</f>
        <v>平塚湘風</v>
      </c>
      <c r="I3" s="100"/>
      <c r="J3" s="101"/>
      <c r="K3" s="99" t="str">
        <f>C6</f>
        <v>高浜・藤沢総合</v>
      </c>
      <c r="L3" s="100"/>
      <c r="M3" s="101"/>
      <c r="N3" s="91" t="str">
        <f>C7</f>
        <v>大井・小田原城北工業・吉田島</v>
      </c>
      <c r="O3" s="92"/>
      <c r="P3" s="93"/>
      <c r="Q3" s="20" t="s">
        <v>0</v>
      </c>
      <c r="R3" s="20" t="s">
        <v>2</v>
      </c>
      <c r="S3" s="21" t="s">
        <v>3</v>
      </c>
      <c r="T3" s="21" t="s">
        <v>4</v>
      </c>
      <c r="U3" s="21" t="s">
        <v>5</v>
      </c>
      <c r="V3" s="21"/>
      <c r="W3" s="21"/>
      <c r="X3" s="22"/>
      <c r="Y3" s="23" t="s">
        <v>1</v>
      </c>
    </row>
    <row r="4" spans="2:25" ht="14.25" thickTop="1" x14ac:dyDescent="0.15">
      <c r="B4" s="15">
        <v>1</v>
      </c>
      <c r="C4" s="112" t="s">
        <v>53</v>
      </c>
      <c r="D4" s="113"/>
      <c r="E4" s="96"/>
      <c r="F4" s="97"/>
      <c r="G4" s="98"/>
      <c r="H4" s="25">
        <v>1</v>
      </c>
      <c r="I4" s="26" t="s">
        <v>196</v>
      </c>
      <c r="J4" s="27">
        <v>3</v>
      </c>
      <c r="K4" s="25">
        <v>1</v>
      </c>
      <c r="L4" s="26" t="s">
        <v>196</v>
      </c>
      <c r="M4" s="27">
        <v>0</v>
      </c>
      <c r="N4" s="25">
        <v>4</v>
      </c>
      <c r="O4" s="26" t="s">
        <v>196</v>
      </c>
      <c r="P4" s="28">
        <v>3</v>
      </c>
      <c r="Q4" s="29">
        <f>S4*3+U4</f>
        <v>6</v>
      </c>
      <c r="R4" s="29">
        <f>(H4+K4+N4)-(J4+M4+P4)</f>
        <v>0</v>
      </c>
      <c r="S4" s="28">
        <f>COUNTIF(V4:X4,"A")</f>
        <v>2</v>
      </c>
      <c r="T4" s="28">
        <f>COUNTIF(V4:X4,"C")</f>
        <v>1</v>
      </c>
      <c r="U4" s="28">
        <f>COUNTIF(V4:X4,"B")</f>
        <v>0</v>
      </c>
      <c r="V4" s="29" t="str">
        <f>IF(H4="","",IF(H4&gt;J4,"A",IF(H4=J4,"B","C")))</f>
        <v>C</v>
      </c>
      <c r="W4" s="29" t="str">
        <f>IF(K4="","",IF(K4&gt;M4,"A",IF(K4=M4,"B","C")))</f>
        <v>A</v>
      </c>
      <c r="X4" s="30" t="str">
        <f>IF(N4="","",IF(N4&gt;P4,"A",IF(N4=P4,"B","C")))</f>
        <v>A</v>
      </c>
      <c r="Y4" s="31">
        <v>2</v>
      </c>
    </row>
    <row r="5" spans="2:25" x14ac:dyDescent="0.15">
      <c r="B5" s="15">
        <v>2</v>
      </c>
      <c r="C5" s="112" t="s">
        <v>252</v>
      </c>
      <c r="D5" s="113"/>
      <c r="E5" s="32">
        <v>3</v>
      </c>
      <c r="F5" s="33" t="s">
        <v>214</v>
      </c>
      <c r="G5" s="34">
        <v>1</v>
      </c>
      <c r="H5" s="105"/>
      <c r="I5" s="106"/>
      <c r="J5" s="107"/>
      <c r="K5" s="35">
        <v>4</v>
      </c>
      <c r="L5" s="33" t="s">
        <v>214</v>
      </c>
      <c r="M5" s="34">
        <v>1</v>
      </c>
      <c r="N5" s="35">
        <v>8</v>
      </c>
      <c r="O5" s="33" t="s">
        <v>214</v>
      </c>
      <c r="P5" s="58">
        <v>1</v>
      </c>
      <c r="Q5" s="36">
        <f>S5*3+U5</f>
        <v>9</v>
      </c>
      <c r="R5" s="36">
        <f>(E5+K5+N5)-(G5+M5+P5)</f>
        <v>12</v>
      </c>
      <c r="S5" s="58">
        <f>COUNTIF(V5:X5,"A")</f>
        <v>3</v>
      </c>
      <c r="T5" s="58">
        <f>COUNTIF(V5:X5,"C")</f>
        <v>0</v>
      </c>
      <c r="U5" s="58">
        <f>COUNTIF(V5:X5,"B")</f>
        <v>0</v>
      </c>
      <c r="V5" s="36" t="str">
        <f>IF(E5="","",IF(E5&gt;G5,"A",IF(E5=G5,"B","C")))</f>
        <v>A</v>
      </c>
      <c r="W5" s="36" t="str">
        <f>IF(K5="","",IF(K5&gt;M5,"A",IF(K5=M5,"B","C")))</f>
        <v>A</v>
      </c>
      <c r="X5" s="37" t="str">
        <f>IF(N5="","",IF(N5&gt;P5,"A",IF(N5=P5,"B","C")))</f>
        <v>A</v>
      </c>
      <c r="Y5" s="38">
        <v>1</v>
      </c>
    </row>
    <row r="6" spans="2:25" x14ac:dyDescent="0.15">
      <c r="B6" s="15">
        <v>3</v>
      </c>
      <c r="C6" s="94" t="s">
        <v>253</v>
      </c>
      <c r="D6" s="95"/>
      <c r="E6" s="32">
        <v>0</v>
      </c>
      <c r="F6" s="33" t="s">
        <v>214</v>
      </c>
      <c r="G6" s="34">
        <v>1</v>
      </c>
      <c r="H6" s="35">
        <v>1</v>
      </c>
      <c r="I6" s="33" t="s">
        <v>214</v>
      </c>
      <c r="J6" s="34">
        <v>4</v>
      </c>
      <c r="K6" s="105"/>
      <c r="L6" s="106"/>
      <c r="M6" s="107"/>
      <c r="N6" s="35">
        <v>9</v>
      </c>
      <c r="O6" s="33" t="s">
        <v>214</v>
      </c>
      <c r="P6" s="58">
        <v>0</v>
      </c>
      <c r="Q6" s="36">
        <f>S6*3+U6</f>
        <v>3</v>
      </c>
      <c r="R6" s="36">
        <f>(E6+H6+N6)-(G6+J6+P6)</f>
        <v>5</v>
      </c>
      <c r="S6" s="58">
        <f>COUNTIF(V6:X6,"A")</f>
        <v>1</v>
      </c>
      <c r="T6" s="58">
        <f>COUNTIF(V6:X6,"C")</f>
        <v>2</v>
      </c>
      <c r="U6" s="58">
        <f>COUNTIF(V6:X6,"B")</f>
        <v>0</v>
      </c>
      <c r="V6" s="36" t="str">
        <f>IF(E6="","",IF(E6&gt;G6,"A",IF(E6=G6,"B","C")))</f>
        <v>C</v>
      </c>
      <c r="W6" s="36" t="str">
        <f>IF(H6="","",IF(H6&gt;J6,"A",IF(H6=J6,"B","C")))</f>
        <v>C</v>
      </c>
      <c r="X6" s="37" t="str">
        <f>IF(N6="","",IF(N6&gt;P6,"A",IF(N6=P6,"B","C")))</f>
        <v>A</v>
      </c>
      <c r="Y6" s="38">
        <v>3</v>
      </c>
    </row>
    <row r="7" spans="2:25" ht="14.25" thickBot="1" x14ac:dyDescent="0.2">
      <c r="B7" s="15">
        <v>4</v>
      </c>
      <c r="C7" s="148" t="s">
        <v>254</v>
      </c>
      <c r="D7" s="149"/>
      <c r="E7" s="40">
        <v>3</v>
      </c>
      <c r="F7" s="41" t="s">
        <v>214</v>
      </c>
      <c r="G7" s="42">
        <v>4</v>
      </c>
      <c r="H7" s="43">
        <v>1</v>
      </c>
      <c r="I7" s="41" t="s">
        <v>214</v>
      </c>
      <c r="J7" s="42">
        <v>8</v>
      </c>
      <c r="K7" s="43">
        <v>0</v>
      </c>
      <c r="L7" s="41" t="s">
        <v>214</v>
      </c>
      <c r="M7" s="42">
        <v>9</v>
      </c>
      <c r="N7" s="102"/>
      <c r="O7" s="103"/>
      <c r="P7" s="104"/>
      <c r="Q7" s="44">
        <f>S7*3+U7</f>
        <v>0</v>
      </c>
      <c r="R7" s="44">
        <f>(E7+H7+K7)-(G7+J7+M7)</f>
        <v>-17</v>
      </c>
      <c r="S7" s="59">
        <f>COUNTIF(V7:X7,"A")</f>
        <v>0</v>
      </c>
      <c r="T7" s="59">
        <f>COUNTIF(V7:X7,"C")</f>
        <v>3</v>
      </c>
      <c r="U7" s="59">
        <f>COUNTIF(V7:X7,"B")</f>
        <v>0</v>
      </c>
      <c r="V7" s="44" t="str">
        <f>IF(E7="","",IF(E7&gt;G7,"A",IF(E7=G7,"B","C")))</f>
        <v>C</v>
      </c>
      <c r="W7" s="44" t="str">
        <f>IF(H7="","",IF(H7&gt;J7,"A",IF(H7=J7,"B","C")))</f>
        <v>C</v>
      </c>
      <c r="X7" s="45" t="str">
        <f>IF(K7="","",IF(K7&gt;M7,"A",IF(K7=M7,"B","C")))</f>
        <v>C</v>
      </c>
      <c r="Y7" s="46">
        <v>4</v>
      </c>
    </row>
    <row r="8" spans="2:25" x14ac:dyDescent="0.15">
      <c r="C8" s="7"/>
      <c r="D8" s="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X8" s="17"/>
      <c r="Y8" s="17"/>
    </row>
    <row r="9" spans="2:25" ht="14.25" thickBot="1" x14ac:dyDescent="0.2">
      <c r="C9" s="18"/>
      <c r="D9" s="18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X9" s="17"/>
      <c r="Y9" s="17"/>
    </row>
    <row r="10" spans="2:25" ht="14.25" thickBot="1" x14ac:dyDescent="0.2">
      <c r="C10" s="6" t="s">
        <v>215</v>
      </c>
      <c r="D10" s="9" t="s">
        <v>255</v>
      </c>
      <c r="E10" s="99" t="str">
        <f>C11</f>
        <v>相　　洋</v>
      </c>
      <c r="F10" s="100"/>
      <c r="G10" s="101"/>
      <c r="H10" s="99" t="str">
        <f>C12</f>
        <v>平塚工科</v>
      </c>
      <c r="I10" s="100"/>
      <c r="J10" s="101"/>
      <c r="K10" s="99" t="str">
        <f>C13</f>
        <v>小 田 原</v>
      </c>
      <c r="L10" s="100"/>
      <c r="M10" s="101"/>
      <c r="N10" s="99" t="str">
        <f>C14</f>
        <v>旭　　丘</v>
      </c>
      <c r="O10" s="100"/>
      <c r="P10" s="101"/>
      <c r="Q10" s="20" t="s">
        <v>0</v>
      </c>
      <c r="R10" s="20" t="s">
        <v>2</v>
      </c>
      <c r="S10" s="21" t="s">
        <v>3</v>
      </c>
      <c r="T10" s="21" t="s">
        <v>4</v>
      </c>
      <c r="U10" s="21" t="s">
        <v>5</v>
      </c>
      <c r="V10" s="21"/>
      <c r="W10" s="21"/>
      <c r="X10" s="22"/>
      <c r="Y10" s="23" t="s">
        <v>1</v>
      </c>
    </row>
    <row r="11" spans="2:25" ht="14.25" thickTop="1" x14ac:dyDescent="0.15">
      <c r="B11" s="15">
        <v>1</v>
      </c>
      <c r="C11" s="112" t="s">
        <v>55</v>
      </c>
      <c r="D11" s="113"/>
      <c r="E11" s="96"/>
      <c r="F11" s="97"/>
      <c r="G11" s="98"/>
      <c r="H11" s="25">
        <v>11</v>
      </c>
      <c r="I11" s="26" t="s">
        <v>214</v>
      </c>
      <c r="J11" s="27">
        <v>1</v>
      </c>
      <c r="K11" s="25">
        <v>10</v>
      </c>
      <c r="L11" s="26" t="s">
        <v>214</v>
      </c>
      <c r="M11" s="27">
        <v>0</v>
      </c>
      <c r="N11" s="25">
        <v>8</v>
      </c>
      <c r="O11" s="26" t="s">
        <v>214</v>
      </c>
      <c r="P11" s="28">
        <v>3</v>
      </c>
      <c r="Q11" s="29">
        <f>S11*3+U11</f>
        <v>9</v>
      </c>
      <c r="R11" s="29">
        <f>(H11+K11+N11)-(J11+M11+P11)</f>
        <v>25</v>
      </c>
      <c r="S11" s="28">
        <f>COUNTIF(V11:X11,"A")</f>
        <v>3</v>
      </c>
      <c r="T11" s="28">
        <f>COUNTIF(V11:X11,"C")</f>
        <v>0</v>
      </c>
      <c r="U11" s="28">
        <f>COUNTIF(V11:X11,"B")</f>
        <v>0</v>
      </c>
      <c r="V11" s="29" t="str">
        <f>IF(H11="","",IF(H11&gt;J11,"A",IF(H11=J11,"B","C")))</f>
        <v>A</v>
      </c>
      <c r="W11" s="29" t="str">
        <f>IF(K11="","",IF(K11&gt;M11,"A",IF(K11=M11,"B","C")))</f>
        <v>A</v>
      </c>
      <c r="X11" s="30" t="str">
        <f>IF(N11="","",IF(N11&gt;P11,"A",IF(N11=P11,"B","C")))</f>
        <v>A</v>
      </c>
      <c r="Y11" s="31">
        <v>1</v>
      </c>
    </row>
    <row r="12" spans="2:25" x14ac:dyDescent="0.15">
      <c r="B12" s="15">
        <v>2</v>
      </c>
      <c r="C12" s="94" t="s">
        <v>49</v>
      </c>
      <c r="D12" s="95"/>
      <c r="E12" s="32">
        <v>1</v>
      </c>
      <c r="F12" s="33" t="s">
        <v>214</v>
      </c>
      <c r="G12" s="34">
        <v>11</v>
      </c>
      <c r="H12" s="105"/>
      <c r="I12" s="106"/>
      <c r="J12" s="107"/>
      <c r="K12" s="35">
        <v>4</v>
      </c>
      <c r="L12" s="33" t="s">
        <v>214</v>
      </c>
      <c r="M12" s="34">
        <v>5</v>
      </c>
      <c r="N12" s="35">
        <v>6</v>
      </c>
      <c r="O12" s="33" t="s">
        <v>214</v>
      </c>
      <c r="P12" s="58">
        <v>3</v>
      </c>
      <c r="Q12" s="36">
        <f>S12*3+U12</f>
        <v>3</v>
      </c>
      <c r="R12" s="36">
        <f>(E12+K12+N12)-(G12+M12+P12)</f>
        <v>-8</v>
      </c>
      <c r="S12" s="58">
        <f>COUNTIF(V12:X12,"A")</f>
        <v>1</v>
      </c>
      <c r="T12" s="58">
        <f>COUNTIF(V12:X12,"C")</f>
        <v>2</v>
      </c>
      <c r="U12" s="58">
        <f>COUNTIF(V12:X12,"B")</f>
        <v>0</v>
      </c>
      <c r="V12" s="36" t="str">
        <f>IF(E12="","",IF(E12&gt;G12,"A",IF(E12=G12,"B","C")))</f>
        <v>C</v>
      </c>
      <c r="W12" s="36" t="str">
        <f>IF(K12="","",IF(K12&gt;M12,"A",IF(K12=M12,"B","C")))</f>
        <v>C</v>
      </c>
      <c r="X12" s="37" t="str">
        <f>IF(N12="","",IF(N12&gt;P12,"A",IF(N12=P12,"B","C")))</f>
        <v>A</v>
      </c>
      <c r="Y12" s="38">
        <v>3</v>
      </c>
    </row>
    <row r="13" spans="2:25" x14ac:dyDescent="0.15">
      <c r="B13" s="15">
        <v>3</v>
      </c>
      <c r="C13" s="112" t="s">
        <v>50</v>
      </c>
      <c r="D13" s="113"/>
      <c r="E13" s="32">
        <v>0</v>
      </c>
      <c r="F13" s="33" t="s">
        <v>214</v>
      </c>
      <c r="G13" s="34">
        <v>10</v>
      </c>
      <c r="H13" s="35">
        <v>5</v>
      </c>
      <c r="I13" s="33" t="s">
        <v>214</v>
      </c>
      <c r="J13" s="34">
        <v>4</v>
      </c>
      <c r="K13" s="105"/>
      <c r="L13" s="106"/>
      <c r="M13" s="107"/>
      <c r="N13" s="35">
        <v>3</v>
      </c>
      <c r="O13" s="33" t="s">
        <v>214</v>
      </c>
      <c r="P13" s="58">
        <v>2</v>
      </c>
      <c r="Q13" s="36">
        <f>S13*3+U13</f>
        <v>6</v>
      </c>
      <c r="R13" s="36">
        <f>(E13+H13+N13)-(G13+J13+P13)</f>
        <v>-8</v>
      </c>
      <c r="S13" s="58">
        <f>COUNTIF(V13:X13,"A")</f>
        <v>2</v>
      </c>
      <c r="T13" s="58">
        <f>COUNTIF(V13:X13,"C")</f>
        <v>1</v>
      </c>
      <c r="U13" s="58">
        <f>COUNTIF(V13:X13,"B")</f>
        <v>0</v>
      </c>
      <c r="V13" s="36" t="str">
        <f>IF(E13="","",IF(E13&gt;G13,"A",IF(E13=G13,"B","C")))</f>
        <v>C</v>
      </c>
      <c r="W13" s="36" t="str">
        <f>IF(H13="","",IF(H13&gt;J13,"A",IF(H13=J13,"B","C")))</f>
        <v>A</v>
      </c>
      <c r="X13" s="37" t="str">
        <f>IF(N13="","",IF(N13&gt;P13,"A",IF(N13=P13,"B","C")))</f>
        <v>A</v>
      </c>
      <c r="Y13" s="38">
        <v>2</v>
      </c>
    </row>
    <row r="14" spans="2:25" ht="14.25" thickBot="1" x14ac:dyDescent="0.2">
      <c r="B14" s="15">
        <v>4</v>
      </c>
      <c r="C14" s="110" t="s">
        <v>52</v>
      </c>
      <c r="D14" s="111"/>
      <c r="E14" s="40">
        <v>3</v>
      </c>
      <c r="F14" s="41" t="s">
        <v>214</v>
      </c>
      <c r="G14" s="42">
        <v>8</v>
      </c>
      <c r="H14" s="43">
        <v>3</v>
      </c>
      <c r="I14" s="41" t="s">
        <v>214</v>
      </c>
      <c r="J14" s="42">
        <v>6</v>
      </c>
      <c r="K14" s="43">
        <v>2</v>
      </c>
      <c r="L14" s="41" t="s">
        <v>214</v>
      </c>
      <c r="M14" s="42">
        <v>3</v>
      </c>
      <c r="N14" s="102"/>
      <c r="O14" s="103"/>
      <c r="P14" s="104"/>
      <c r="Q14" s="44">
        <f>S14*3+U14</f>
        <v>0</v>
      </c>
      <c r="R14" s="44">
        <f>(E14+H14+K14)-(G14+J14+M14)</f>
        <v>-9</v>
      </c>
      <c r="S14" s="59">
        <f>COUNTIF(V14:X14,"A")</f>
        <v>0</v>
      </c>
      <c r="T14" s="59">
        <f>COUNTIF(V14:X14,"C")</f>
        <v>3</v>
      </c>
      <c r="U14" s="59">
        <f>COUNTIF(V14:X14,"B")</f>
        <v>0</v>
      </c>
      <c r="V14" s="44" t="str">
        <f>IF(E14="","",IF(E14&gt;G14,"A",IF(E14=G14,"B","C")))</f>
        <v>C</v>
      </c>
      <c r="W14" s="44" t="str">
        <f>IF(H14="","",IF(H14&gt;J14,"A",IF(H14=J14,"B","C")))</f>
        <v>C</v>
      </c>
      <c r="X14" s="45" t="str">
        <f>IF(K14="","",IF(K14&gt;M14,"A",IF(K14=M14,"B","C")))</f>
        <v>C</v>
      </c>
      <c r="Y14" s="46">
        <v>4</v>
      </c>
    </row>
    <row r="15" spans="2:25" x14ac:dyDescent="0.15">
      <c r="C15" s="7"/>
      <c r="D15" s="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X15" s="17"/>
      <c r="Y15" s="17"/>
    </row>
    <row r="16" spans="2:25" ht="14.25" thickBot="1" x14ac:dyDescent="0.2">
      <c r="C16" s="18"/>
      <c r="D16" s="18"/>
    </row>
    <row r="17" spans="2:25" ht="14.25" thickBot="1" x14ac:dyDescent="0.2">
      <c r="C17" s="6" t="s">
        <v>194</v>
      </c>
      <c r="D17" s="9" t="s">
        <v>51</v>
      </c>
      <c r="E17" s="99" t="str">
        <f>C18</f>
        <v>立花学園</v>
      </c>
      <c r="F17" s="100"/>
      <c r="G17" s="101"/>
      <c r="H17" s="99" t="str">
        <f>C19</f>
        <v>足　　柄</v>
      </c>
      <c r="I17" s="100"/>
      <c r="J17" s="101"/>
      <c r="K17" s="99" t="str">
        <f>C20</f>
        <v>星槎国際湘南</v>
      </c>
      <c r="L17" s="100"/>
      <c r="M17" s="101"/>
      <c r="N17" s="126"/>
      <c r="O17" s="127"/>
      <c r="P17" s="128"/>
      <c r="Q17" s="20" t="s">
        <v>0</v>
      </c>
      <c r="R17" s="20" t="s">
        <v>2</v>
      </c>
      <c r="S17" s="21" t="s">
        <v>3</v>
      </c>
      <c r="T17" s="21" t="s">
        <v>4</v>
      </c>
      <c r="U17" s="21" t="s">
        <v>5</v>
      </c>
      <c r="V17" s="21"/>
      <c r="W17" s="21"/>
      <c r="X17" s="22"/>
      <c r="Y17" s="23" t="s">
        <v>1</v>
      </c>
    </row>
    <row r="18" spans="2:25" ht="14.25" customHeight="1" thickTop="1" x14ac:dyDescent="0.15">
      <c r="B18" s="15">
        <v>1</v>
      </c>
      <c r="C18" s="112" t="s">
        <v>51</v>
      </c>
      <c r="D18" s="113"/>
      <c r="E18" s="96"/>
      <c r="F18" s="97"/>
      <c r="G18" s="98"/>
      <c r="H18" s="25">
        <v>7</v>
      </c>
      <c r="I18" s="26" t="s">
        <v>196</v>
      </c>
      <c r="J18" s="27">
        <v>0</v>
      </c>
      <c r="K18" s="25">
        <v>5</v>
      </c>
      <c r="L18" s="26" t="s">
        <v>196</v>
      </c>
      <c r="M18" s="27">
        <v>4</v>
      </c>
      <c r="N18" s="65"/>
      <c r="O18" s="51"/>
      <c r="P18" s="66"/>
      <c r="Q18" s="29">
        <f>S18*3+U18</f>
        <v>6</v>
      </c>
      <c r="R18" s="29">
        <f>(H18+K18+N18)-(J18+M18+P18)</f>
        <v>8</v>
      </c>
      <c r="S18" s="28">
        <f>COUNTIF(V18:X18,"A")</f>
        <v>2</v>
      </c>
      <c r="T18" s="28">
        <f>COUNTIF(V18:X18,"C")</f>
        <v>0</v>
      </c>
      <c r="U18" s="28">
        <f>COUNTIF(V18:X18,"B")</f>
        <v>0</v>
      </c>
      <c r="V18" s="29" t="str">
        <f>IF(H18="","",IF(H18&gt;J18,"A",IF(H18=J18,"B","C")))</f>
        <v>A</v>
      </c>
      <c r="W18" s="29" t="str">
        <f>IF(K18="","",IF(K18&gt;M18,"A",IF(K18=M18,"B","C")))</f>
        <v>A</v>
      </c>
      <c r="X18" s="30" t="str">
        <f>IF(N18="","",IF(N18&gt;P18,"A",IF(N18=P18,"B","C")))</f>
        <v/>
      </c>
      <c r="Y18" s="31">
        <v>1</v>
      </c>
    </row>
    <row r="19" spans="2:25" x14ac:dyDescent="0.15">
      <c r="B19" s="15">
        <v>2</v>
      </c>
      <c r="C19" s="94" t="s">
        <v>256</v>
      </c>
      <c r="D19" s="95"/>
      <c r="E19" s="32">
        <v>0</v>
      </c>
      <c r="F19" s="33" t="s">
        <v>198</v>
      </c>
      <c r="G19" s="34">
        <v>7</v>
      </c>
      <c r="H19" s="105"/>
      <c r="I19" s="106"/>
      <c r="J19" s="107"/>
      <c r="K19" s="35">
        <v>2</v>
      </c>
      <c r="L19" s="33" t="s">
        <v>198</v>
      </c>
      <c r="M19" s="34">
        <v>12</v>
      </c>
      <c r="N19" s="65"/>
      <c r="O19" s="51"/>
      <c r="P19" s="66"/>
      <c r="Q19" s="36">
        <f>S19*3+U19</f>
        <v>0</v>
      </c>
      <c r="R19" s="36">
        <f>(E19+K19+N19)-(G19+M19+P19)</f>
        <v>-17</v>
      </c>
      <c r="S19" s="58">
        <f>COUNTIF(V19:X19,"A")</f>
        <v>0</v>
      </c>
      <c r="T19" s="58">
        <f>COUNTIF(V19:X19,"C")</f>
        <v>2</v>
      </c>
      <c r="U19" s="58">
        <f>COUNTIF(V19:X19,"B")</f>
        <v>0</v>
      </c>
      <c r="V19" s="36" t="str">
        <f>IF(E19="","",IF(E19&gt;G19,"A",IF(E19=G19,"B","C")))</f>
        <v>C</v>
      </c>
      <c r="W19" s="36" t="str">
        <f>IF(K19="","",IF(K19&gt;M19,"A",IF(K19=M19,"B","C")))</f>
        <v>C</v>
      </c>
      <c r="X19" s="37" t="str">
        <f>IF(N19="","",IF(N19&gt;P19,"A",IF(N19=P19,"B","C")))</f>
        <v/>
      </c>
      <c r="Y19" s="38">
        <v>3</v>
      </c>
    </row>
    <row r="20" spans="2:25" x14ac:dyDescent="0.15">
      <c r="B20" s="15">
        <v>3</v>
      </c>
      <c r="C20" s="112" t="s">
        <v>56</v>
      </c>
      <c r="D20" s="113"/>
      <c r="E20" s="32">
        <v>4</v>
      </c>
      <c r="F20" s="33" t="s">
        <v>214</v>
      </c>
      <c r="G20" s="34">
        <v>5</v>
      </c>
      <c r="H20" s="35">
        <v>12</v>
      </c>
      <c r="I20" s="33" t="s">
        <v>214</v>
      </c>
      <c r="J20" s="34">
        <v>2</v>
      </c>
      <c r="K20" s="105"/>
      <c r="L20" s="106"/>
      <c r="M20" s="107"/>
      <c r="N20" s="65"/>
      <c r="O20" s="51"/>
      <c r="P20" s="66"/>
      <c r="Q20" s="36">
        <f>S20*3+U20</f>
        <v>3</v>
      </c>
      <c r="R20" s="36">
        <f>(E20+H20+N20)-(G20+J20+P20)</f>
        <v>9</v>
      </c>
      <c r="S20" s="58">
        <f>COUNTIF(V20:X20,"A")</f>
        <v>1</v>
      </c>
      <c r="T20" s="58">
        <f>COUNTIF(V20:X20,"C")</f>
        <v>1</v>
      </c>
      <c r="U20" s="58">
        <f>COUNTIF(V20:X20,"B")</f>
        <v>0</v>
      </c>
      <c r="V20" s="36" t="str">
        <f>IF(E20="","",IF(E20&gt;G20,"A",IF(E20=G20,"B","C")))</f>
        <v>C</v>
      </c>
      <c r="W20" s="36" t="str">
        <f>IF(H20="","",IF(H20&gt;J20,"A",IF(H20=J20,"B","C")))</f>
        <v>A</v>
      </c>
      <c r="X20" s="37" t="str">
        <f>IF(N20="","",IF(N20&gt;P20,"A",IF(N20=P20,"B","C")))</f>
        <v/>
      </c>
      <c r="Y20" s="38">
        <v>2</v>
      </c>
    </row>
    <row r="21" spans="2:25" x14ac:dyDescent="0.15">
      <c r="C21" s="150"/>
      <c r="D21" s="151"/>
      <c r="E21" s="62"/>
      <c r="F21" s="62"/>
      <c r="G21" s="62"/>
      <c r="H21" s="62"/>
      <c r="I21" s="62"/>
      <c r="J21" s="62"/>
      <c r="K21" s="62"/>
      <c r="L21" s="62"/>
      <c r="M21" s="62"/>
      <c r="N21" s="127"/>
      <c r="O21" s="127"/>
      <c r="P21" s="127"/>
      <c r="Q21" s="62"/>
      <c r="R21" s="62"/>
      <c r="S21" s="62"/>
      <c r="T21" s="62"/>
      <c r="U21" s="62"/>
      <c r="V21" s="62"/>
      <c r="W21" s="62"/>
      <c r="X21" s="62"/>
      <c r="Y21" s="53"/>
    </row>
    <row r="22" spans="2:25" ht="14.25" thickBot="1" x14ac:dyDescent="0.2">
      <c r="C22" s="18"/>
      <c r="D22" s="18"/>
      <c r="E22" s="15"/>
      <c r="F22" s="15"/>
      <c r="G22" s="15"/>
      <c r="H22" s="15"/>
      <c r="I22" s="15"/>
      <c r="J22" s="15"/>
      <c r="K22" s="15"/>
      <c r="L22" s="15"/>
      <c r="M22" s="15"/>
      <c r="N22" s="63"/>
      <c r="O22" s="63"/>
      <c r="P22" s="63"/>
      <c r="Q22" s="15"/>
      <c r="R22" s="15"/>
      <c r="S22" s="15"/>
      <c r="T22" s="15"/>
      <c r="U22" s="15"/>
      <c r="V22" s="15"/>
    </row>
    <row r="23" spans="2:25" ht="14.25" thickBot="1" x14ac:dyDescent="0.2">
      <c r="C23" s="6" t="s">
        <v>257</v>
      </c>
      <c r="D23" s="9" t="s">
        <v>258</v>
      </c>
      <c r="E23" s="99" t="str">
        <f>C24</f>
        <v>平塚農業</v>
      </c>
      <c r="F23" s="100"/>
      <c r="G23" s="101"/>
      <c r="H23" s="99" t="str">
        <f>C25</f>
        <v>西　　湘</v>
      </c>
      <c r="I23" s="100"/>
      <c r="J23" s="101"/>
      <c r="K23" s="133" t="str">
        <f>C26</f>
        <v>平塚江南</v>
      </c>
      <c r="L23" s="134"/>
      <c r="M23" s="135"/>
      <c r="N23" s="126"/>
      <c r="O23" s="127"/>
      <c r="P23" s="152"/>
      <c r="Q23" s="20" t="s">
        <v>0</v>
      </c>
      <c r="R23" s="20" t="s">
        <v>2</v>
      </c>
      <c r="S23" s="21" t="s">
        <v>3</v>
      </c>
      <c r="T23" s="21" t="s">
        <v>4</v>
      </c>
      <c r="U23" s="21" t="s">
        <v>5</v>
      </c>
      <c r="V23" s="21"/>
      <c r="W23" s="21"/>
      <c r="X23" s="22"/>
      <c r="Y23" s="23" t="s">
        <v>1</v>
      </c>
    </row>
    <row r="24" spans="2:25" ht="14.25" thickTop="1" x14ac:dyDescent="0.15">
      <c r="B24" s="15">
        <v>1</v>
      </c>
      <c r="C24" s="94" t="s">
        <v>259</v>
      </c>
      <c r="D24" s="95"/>
      <c r="E24" s="96"/>
      <c r="F24" s="97"/>
      <c r="G24" s="98"/>
      <c r="H24" s="25">
        <v>5</v>
      </c>
      <c r="I24" s="26" t="s">
        <v>196</v>
      </c>
      <c r="J24" s="27">
        <v>6</v>
      </c>
      <c r="K24" s="25">
        <v>0</v>
      </c>
      <c r="L24" s="26" t="s">
        <v>196</v>
      </c>
      <c r="M24" s="27">
        <v>16</v>
      </c>
      <c r="N24" s="65"/>
      <c r="O24" s="51"/>
      <c r="P24" s="66"/>
      <c r="Q24" s="29">
        <f>S24*3+U24</f>
        <v>0</v>
      </c>
      <c r="R24" s="29">
        <f>(H24+K24+N24)-(J24+M24+P24)</f>
        <v>-17</v>
      </c>
      <c r="S24" s="28">
        <f>COUNTIF(V24:X24,"A")</f>
        <v>0</v>
      </c>
      <c r="T24" s="28">
        <f>COUNTIF(V24:X24,"C")</f>
        <v>2</v>
      </c>
      <c r="U24" s="28">
        <f>COUNTIF(V24:X24,"B")</f>
        <v>0</v>
      </c>
      <c r="V24" s="29" t="str">
        <f>IF(H24="","",IF(H24&gt;J24,"A",IF(H24=J24,"B","C")))</f>
        <v>C</v>
      </c>
      <c r="W24" s="29" t="str">
        <f>IF(K24="","",IF(K24&gt;M24,"A",IF(K24=M24,"B","C")))</f>
        <v>C</v>
      </c>
      <c r="X24" s="30" t="str">
        <f>IF(N24="","",IF(N24&gt;P24,"A",IF(N24=P24,"B","C")))</f>
        <v/>
      </c>
      <c r="Y24" s="31">
        <v>3</v>
      </c>
    </row>
    <row r="25" spans="2:25" x14ac:dyDescent="0.15">
      <c r="B25" s="15">
        <v>2</v>
      </c>
      <c r="C25" s="94" t="s">
        <v>260</v>
      </c>
      <c r="D25" s="95"/>
      <c r="E25" s="32">
        <v>6</v>
      </c>
      <c r="F25" s="33" t="s">
        <v>196</v>
      </c>
      <c r="G25" s="34">
        <v>5</v>
      </c>
      <c r="H25" s="105"/>
      <c r="I25" s="106"/>
      <c r="J25" s="107"/>
      <c r="K25" s="35">
        <v>1</v>
      </c>
      <c r="L25" s="33" t="s">
        <v>196</v>
      </c>
      <c r="M25" s="34">
        <v>4</v>
      </c>
      <c r="N25" s="65"/>
      <c r="O25" s="51"/>
      <c r="P25" s="66"/>
      <c r="Q25" s="36">
        <f>S25*3+U25</f>
        <v>3</v>
      </c>
      <c r="R25" s="36">
        <f>(E25+K25+N25)-(G25+M25+P25)</f>
        <v>-2</v>
      </c>
      <c r="S25" s="58">
        <f>COUNTIF(V25:X25,"A")</f>
        <v>1</v>
      </c>
      <c r="T25" s="58">
        <f>COUNTIF(V25:X25,"C")</f>
        <v>1</v>
      </c>
      <c r="U25" s="58">
        <f>COUNTIF(V25:X25,"B")</f>
        <v>0</v>
      </c>
      <c r="V25" s="36" t="str">
        <f>IF(E25="","",IF(E25&gt;G25,"A",IF(E25=G25,"B","C")))</f>
        <v>A</v>
      </c>
      <c r="W25" s="36" t="str">
        <f>IF(K25="","",IF(K25&gt;M25,"A",IF(K25=M25,"B","C")))</f>
        <v>C</v>
      </c>
      <c r="X25" s="37" t="str">
        <f>IF(N25="","",IF(N25&gt;P25,"A",IF(N25=P25,"B","C")))</f>
        <v/>
      </c>
      <c r="Y25" s="38">
        <v>2</v>
      </c>
    </row>
    <row r="26" spans="2:25" x14ac:dyDescent="0.15">
      <c r="B26" s="15">
        <v>3</v>
      </c>
      <c r="C26" s="153" t="s">
        <v>57</v>
      </c>
      <c r="D26" s="154"/>
      <c r="E26" s="32">
        <v>16</v>
      </c>
      <c r="F26" s="33" t="s">
        <v>196</v>
      </c>
      <c r="G26" s="34">
        <v>0</v>
      </c>
      <c r="H26" s="35">
        <v>4</v>
      </c>
      <c r="I26" s="33" t="s">
        <v>196</v>
      </c>
      <c r="J26" s="34">
        <v>1</v>
      </c>
      <c r="K26" s="105"/>
      <c r="L26" s="106"/>
      <c r="M26" s="107"/>
      <c r="N26" s="65"/>
      <c r="O26" s="51"/>
      <c r="P26" s="66"/>
      <c r="Q26" s="36">
        <f>S26*3+U26</f>
        <v>6</v>
      </c>
      <c r="R26" s="36">
        <f>(E26+H26+N26)-(G26+J26+P26)</f>
        <v>19</v>
      </c>
      <c r="S26" s="58">
        <f>COUNTIF(V26:X26,"A")</f>
        <v>2</v>
      </c>
      <c r="T26" s="58">
        <f>COUNTIF(V26:X26,"C")</f>
        <v>0</v>
      </c>
      <c r="U26" s="58">
        <f>COUNTIF(V26:X26,"B")</f>
        <v>0</v>
      </c>
      <c r="V26" s="36" t="str">
        <f>IF(E26="","",IF(E26&gt;G26,"A",IF(E26=G26,"B","C")))</f>
        <v>A</v>
      </c>
      <c r="W26" s="36" t="str">
        <f>IF(H26="","",IF(H26&gt;J26,"A",IF(H26=J26,"B","C")))</f>
        <v>A</v>
      </c>
      <c r="X26" s="37" t="str">
        <f>IF(N26="","",IF(N26&gt;P26,"A",IF(N26=P26,"B","C")))</f>
        <v/>
      </c>
      <c r="Y26" s="38">
        <v>1</v>
      </c>
    </row>
    <row r="27" spans="2:25" x14ac:dyDescent="0.15">
      <c r="C27" s="150"/>
      <c r="D27" s="151"/>
      <c r="E27" s="62"/>
      <c r="F27" s="62"/>
      <c r="G27" s="62"/>
      <c r="H27" s="62"/>
      <c r="I27" s="62"/>
      <c r="J27" s="62"/>
      <c r="K27" s="62"/>
      <c r="L27" s="62"/>
      <c r="M27" s="62"/>
      <c r="N27" s="127"/>
      <c r="O27" s="127"/>
      <c r="P27" s="127"/>
      <c r="Q27" s="62"/>
      <c r="R27" s="62"/>
      <c r="S27" s="62">
        <f>COUNTIF(V27:X27,"A")</f>
        <v>0</v>
      </c>
      <c r="T27" s="62">
        <f>COUNTIF(V27:X27,"C")</f>
        <v>0</v>
      </c>
      <c r="U27" s="62">
        <f>COUNTIF(V27:X27,"B")</f>
        <v>0</v>
      </c>
      <c r="V27" s="62" t="str">
        <f>IF(E27="","",IF(E27&gt;G27,"A",IF(E27=G27,"B","C")))</f>
        <v/>
      </c>
      <c r="W27" s="62" t="str">
        <f>IF(H27="","",IF(H27&gt;J27,"A",IF(H27=J27,"B","C")))</f>
        <v/>
      </c>
      <c r="X27" s="62" t="str">
        <f>IF(K27="","",IF(K27&gt;M27,"A",IF(K27=M27,"B","C")))</f>
        <v/>
      </c>
      <c r="Y27" s="53"/>
    </row>
    <row r="28" spans="2:25" x14ac:dyDescent="0.15">
      <c r="C28" s="82"/>
      <c r="D28" s="89" t="s">
        <v>268</v>
      </c>
      <c r="H28" s="90" t="s">
        <v>269</v>
      </c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52"/>
    </row>
    <row r="29" spans="2:25" ht="14.25" thickBot="1" x14ac:dyDescent="0.2"/>
    <row r="30" spans="2:25" ht="14.25" thickBot="1" x14ac:dyDescent="0.2">
      <c r="C30" s="6" t="s">
        <v>206</v>
      </c>
      <c r="D30" s="9" t="s">
        <v>47</v>
      </c>
      <c r="E30" s="99" t="str">
        <f>C31</f>
        <v>平塚学園</v>
      </c>
      <c r="F30" s="100"/>
      <c r="G30" s="101"/>
      <c r="H30" s="99" t="str">
        <f>C32</f>
        <v>山　　北</v>
      </c>
      <c r="I30" s="100"/>
      <c r="J30" s="101"/>
      <c r="K30" s="133" t="str">
        <f>C33</f>
        <v>二　　宮</v>
      </c>
      <c r="L30" s="134"/>
      <c r="M30" s="135"/>
      <c r="N30" s="126"/>
      <c r="O30" s="127"/>
      <c r="P30" s="152"/>
      <c r="Q30" s="20" t="s">
        <v>0</v>
      </c>
      <c r="R30" s="20" t="s">
        <v>2</v>
      </c>
      <c r="S30" s="21" t="s">
        <v>3</v>
      </c>
      <c r="T30" s="21" t="s">
        <v>4</v>
      </c>
      <c r="U30" s="21" t="s">
        <v>5</v>
      </c>
      <c r="V30" s="21"/>
      <c r="W30" s="21"/>
      <c r="X30" s="22"/>
      <c r="Y30" s="23" t="s">
        <v>1</v>
      </c>
    </row>
    <row r="31" spans="2:25" ht="14.25" thickTop="1" x14ac:dyDescent="0.15">
      <c r="B31" s="15">
        <v>1</v>
      </c>
      <c r="C31" s="112" t="s">
        <v>48</v>
      </c>
      <c r="D31" s="113"/>
      <c r="E31" s="96"/>
      <c r="F31" s="97"/>
      <c r="G31" s="98"/>
      <c r="H31" s="25">
        <v>3</v>
      </c>
      <c r="I31" s="26" t="s">
        <v>196</v>
      </c>
      <c r="J31" s="27">
        <v>2</v>
      </c>
      <c r="K31" s="25">
        <v>14</v>
      </c>
      <c r="L31" s="26" t="s">
        <v>196</v>
      </c>
      <c r="M31" s="27">
        <v>0</v>
      </c>
      <c r="N31" s="65"/>
      <c r="O31" s="51"/>
      <c r="P31" s="66"/>
      <c r="Q31" s="29">
        <f>S31*3+U31</f>
        <v>6</v>
      </c>
      <c r="R31" s="29">
        <f>(H31+K31+N31)-(J31+M31+P31)</f>
        <v>15</v>
      </c>
      <c r="S31" s="28">
        <f>COUNTIF(V31:X31,"A")</f>
        <v>2</v>
      </c>
      <c r="T31" s="28">
        <f>COUNTIF(V31:X31,"C")</f>
        <v>0</v>
      </c>
      <c r="U31" s="28">
        <f>COUNTIF(V31:X31,"B")</f>
        <v>0</v>
      </c>
      <c r="V31" s="29" t="str">
        <f>IF(H31="","",IF(H31&gt;J31,"A",IF(H31=J31,"B","C")))</f>
        <v>A</v>
      </c>
      <c r="W31" s="29" t="str">
        <f>IF(K31="","",IF(K31&gt;M31,"A",IF(K31=M31,"B","C")))</f>
        <v>A</v>
      </c>
      <c r="X31" s="30" t="str">
        <f>IF(N31="","",IF(N31&gt;P31,"A",IF(N31=P31,"B","C")))</f>
        <v/>
      </c>
      <c r="Y31" s="31">
        <v>1</v>
      </c>
    </row>
    <row r="32" spans="2:25" x14ac:dyDescent="0.15">
      <c r="B32" s="15">
        <v>2</v>
      </c>
      <c r="C32" s="94" t="s">
        <v>54</v>
      </c>
      <c r="D32" s="95"/>
      <c r="E32" s="32">
        <v>2</v>
      </c>
      <c r="F32" s="33" t="s">
        <v>196</v>
      </c>
      <c r="G32" s="34">
        <v>3</v>
      </c>
      <c r="H32" s="105"/>
      <c r="I32" s="106"/>
      <c r="J32" s="107"/>
      <c r="K32" s="35">
        <v>6</v>
      </c>
      <c r="L32" s="33" t="s">
        <v>196</v>
      </c>
      <c r="M32" s="34">
        <v>1</v>
      </c>
      <c r="N32" s="65"/>
      <c r="O32" s="51"/>
      <c r="P32" s="66"/>
      <c r="Q32" s="36">
        <f>S32*3+U32</f>
        <v>3</v>
      </c>
      <c r="R32" s="36">
        <f>(E32+K32+N32)-(G32+M32+P32)</f>
        <v>4</v>
      </c>
      <c r="S32" s="58">
        <f>COUNTIF(V32:X32,"A")</f>
        <v>1</v>
      </c>
      <c r="T32" s="58">
        <f>COUNTIF(V32:X32,"C")</f>
        <v>1</v>
      </c>
      <c r="U32" s="58">
        <f>COUNTIF(V32:X32,"B")</f>
        <v>0</v>
      </c>
      <c r="V32" s="36" t="str">
        <f>IF(E32="","",IF(E32&gt;G32,"A",IF(E32=G32,"B","C")))</f>
        <v>C</v>
      </c>
      <c r="W32" s="36" t="str">
        <f>IF(K32="","",IF(K32&gt;M32,"A",IF(K32=M32,"B","C")))</f>
        <v>A</v>
      </c>
      <c r="X32" s="37" t="str">
        <f>IF(N32="","",IF(N32&gt;P32,"A",IF(N32=P32,"B","C")))</f>
        <v/>
      </c>
      <c r="Y32" s="38">
        <v>2</v>
      </c>
    </row>
    <row r="33" spans="2:25" x14ac:dyDescent="0.15">
      <c r="B33" s="15">
        <v>3</v>
      </c>
      <c r="C33" s="155" t="s">
        <v>261</v>
      </c>
      <c r="D33" s="156"/>
      <c r="E33" s="32">
        <v>0</v>
      </c>
      <c r="F33" s="33" t="s">
        <v>196</v>
      </c>
      <c r="G33" s="34">
        <v>14</v>
      </c>
      <c r="H33" s="35">
        <v>1</v>
      </c>
      <c r="I33" s="33" t="s">
        <v>196</v>
      </c>
      <c r="J33" s="34">
        <v>6</v>
      </c>
      <c r="K33" s="105"/>
      <c r="L33" s="106"/>
      <c r="M33" s="107"/>
      <c r="N33" s="65"/>
      <c r="O33" s="51"/>
      <c r="P33" s="66"/>
      <c r="Q33" s="36">
        <f>S33*3+U33</f>
        <v>0</v>
      </c>
      <c r="R33" s="36">
        <f>(E33+H33+N33)-(G33+J33+P33)</f>
        <v>-19</v>
      </c>
      <c r="S33" s="58">
        <f>COUNTIF(V33:X33,"A")</f>
        <v>0</v>
      </c>
      <c r="T33" s="58">
        <f>COUNTIF(V33:X33,"C")</f>
        <v>2</v>
      </c>
      <c r="U33" s="58">
        <f>COUNTIF(V33:X33,"B")</f>
        <v>0</v>
      </c>
      <c r="V33" s="36" t="str">
        <f>IF(E33="","",IF(E33&gt;G33,"A",IF(E33=G33,"B","C")))</f>
        <v>C</v>
      </c>
      <c r="W33" s="36" t="str">
        <f>IF(H33="","",IF(H33&gt;J33,"A",IF(H33=J33,"B","C")))</f>
        <v>C</v>
      </c>
      <c r="X33" s="37" t="str">
        <f>IF(N33="","",IF(N33&gt;P33,"A",IF(N33=P33,"B","C")))</f>
        <v/>
      </c>
      <c r="Y33" s="38">
        <v>3</v>
      </c>
    </row>
  </sheetData>
  <mergeCells count="58">
    <mergeCell ref="K33:M33"/>
    <mergeCell ref="C27:D27"/>
    <mergeCell ref="N27:P27"/>
    <mergeCell ref="E30:G30"/>
    <mergeCell ref="H30:J30"/>
    <mergeCell ref="K30:M30"/>
    <mergeCell ref="N30:P30"/>
    <mergeCell ref="C31:D31"/>
    <mergeCell ref="E31:G31"/>
    <mergeCell ref="C32:D32"/>
    <mergeCell ref="H32:J32"/>
    <mergeCell ref="C33:D33"/>
    <mergeCell ref="K26:M26"/>
    <mergeCell ref="C20:D20"/>
    <mergeCell ref="K20:M20"/>
    <mergeCell ref="C21:D21"/>
    <mergeCell ref="N21:P21"/>
    <mergeCell ref="E23:G23"/>
    <mergeCell ref="H23:J23"/>
    <mergeCell ref="K23:M23"/>
    <mergeCell ref="N23:P23"/>
    <mergeCell ref="C24:D24"/>
    <mergeCell ref="E24:G24"/>
    <mergeCell ref="C25:D25"/>
    <mergeCell ref="H25:J25"/>
    <mergeCell ref="C26:D26"/>
    <mergeCell ref="C13:D13"/>
    <mergeCell ref="K13:M13"/>
    <mergeCell ref="C14:D14"/>
    <mergeCell ref="C19:D19"/>
    <mergeCell ref="H19:J19"/>
    <mergeCell ref="E17:G17"/>
    <mergeCell ref="H17:J17"/>
    <mergeCell ref="K17:M17"/>
    <mergeCell ref="C18:D18"/>
    <mergeCell ref="E18:G18"/>
    <mergeCell ref="N14:P14"/>
    <mergeCell ref="N17:P17"/>
    <mergeCell ref="C11:D11"/>
    <mergeCell ref="E11:G11"/>
    <mergeCell ref="C5:D5"/>
    <mergeCell ref="H5:J5"/>
    <mergeCell ref="C6:D6"/>
    <mergeCell ref="K6:M6"/>
    <mergeCell ref="C7:D7"/>
    <mergeCell ref="N7:P7"/>
    <mergeCell ref="E10:G10"/>
    <mergeCell ref="H10:J10"/>
    <mergeCell ref="K10:M10"/>
    <mergeCell ref="N10:P10"/>
    <mergeCell ref="C12:D12"/>
    <mergeCell ref="H12:J12"/>
    <mergeCell ref="N3:P3"/>
    <mergeCell ref="C4:D4"/>
    <mergeCell ref="E4:G4"/>
    <mergeCell ref="E3:G3"/>
    <mergeCell ref="H3:J3"/>
    <mergeCell ref="K3:M3"/>
  </mergeCells>
  <phoneticPr fontId="2"/>
  <pageMargins left="0.19685039370078741" right="0.19685039370078741" top="0.19685039370078741" bottom="0.19685039370078741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川崎地区 </vt:lpstr>
      <vt:lpstr>横浜地区</vt:lpstr>
      <vt:lpstr>湘南地区 </vt:lpstr>
      <vt:lpstr>横須賀地区 </vt:lpstr>
      <vt:lpstr>北相地区</vt:lpstr>
      <vt:lpstr>西湘地区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岩本健治</dc:creator>
  <cp:lastModifiedBy>k</cp:lastModifiedBy>
  <cp:lastPrinted>2012-08-21T22:01:32Z</cp:lastPrinted>
  <dcterms:created xsi:type="dcterms:W3CDTF">2009-08-21T05:41:19Z</dcterms:created>
  <dcterms:modified xsi:type="dcterms:W3CDTF">2017-03-31T13:29:54Z</dcterms:modified>
</cp:coreProperties>
</file>